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HP\Desktop\HarperStone Project\Young Farmer\Toolkits\Leasing\"/>
    </mc:Choice>
  </mc:AlternateContent>
  <xr:revisionPtr revIDLastSave="0" documentId="8_{7E89F20E-55B8-4A56-B7DF-96AAF641FA84}" xr6:coauthVersionLast="47" xr6:coauthVersionMax="47" xr10:uidLastSave="{00000000-0000-0000-0000-000000000000}"/>
  <bookViews>
    <workbookView xWindow="-108" yWindow="-108" windowWidth="23256" windowHeight="12576" autoFilterDateGrouping="0" xr2:uid="{00000000-000D-0000-FFFF-FFFF00000000}"/>
  </bookViews>
  <sheets>
    <sheet name="Instructions &amp; Tips" sheetId="4" r:id="rId1"/>
    <sheet name="Agistment Calculators" sheetId="3" r:id="rId2"/>
  </sheets>
  <externalReferences>
    <externalReference r:id="rId3"/>
  </externalReferences>
  <definedNames>
    <definedName name="Cat_10">'[1]KPI Background'!$A$60:$H$64</definedName>
    <definedName name="Cat_11">'[1]KPI Background'!$A$67:$H$71</definedName>
    <definedName name="Cat_12">'[1]KPI Background'!$A$74:$H$78</definedName>
    <definedName name="Cat_13">'[1]KPI Background'!$A$81:$H$85</definedName>
    <definedName name="Cat_14">'[1]KPI Background'!$A$88:$H$92</definedName>
    <definedName name="Cat_15">'[1]KPI Background'!$A$96:$H$100</definedName>
    <definedName name="Cat_16">'[1]KPI Background'!$A$103:$H$107</definedName>
    <definedName name="Cat_17">'[1]KPI Background'!$A$110:$H$114</definedName>
    <definedName name="Cat_18">'[1]KPI Background'!$A$117:$H$121</definedName>
    <definedName name="Cat_19">'[1]KPI Background'!$A$123:$H$128</definedName>
    <definedName name="Cat_20">'[1]KPI Background'!$A$130:$H$135</definedName>
    <definedName name="Cat_21">'[1]KPI Background'!$A$137:$H$142</definedName>
    <definedName name="Cat_8">'[1]KPI Background'!$A$46:$H$50</definedName>
    <definedName name="Cat_9">'[1]KPI Background'!$A$53:$H$57</definedName>
    <definedName name="_xlnm.Print_Area" localSheetId="1">'Agistment Calculators'!$A$1:$Z$56</definedName>
    <definedName name="_xlnm.Print_Area" localSheetId="0">'Instructions &amp; Tips'!$A$1:$U$67</definedName>
    <definedName name="LResult1.1">#REF!</definedName>
    <definedName name="LResult1.2">#REF!</definedName>
    <definedName name="LResult1.3">#REF!</definedName>
    <definedName name="LResult2.1">#REF!</definedName>
    <definedName name="LResult2.2">#REF!</definedName>
    <definedName name="LResult2.3">#REF!</definedName>
    <definedName name="LResult2.4">#REF!</definedName>
    <definedName name="LResult2.5">#REF!</definedName>
    <definedName name="LResult3.1">#REF!</definedName>
    <definedName name="LResult3.2">#REF!</definedName>
    <definedName name="LResult3.3">#REF!</definedName>
    <definedName name="LResult3.4">#REF!</definedName>
    <definedName name="LResult4.1">#REF!</definedName>
    <definedName name="LResult4.2">#REF!</definedName>
    <definedName name="LResult4.3">#REF!</definedName>
    <definedName name="LResult4.4">#REF!</definedName>
    <definedName name="LResult5.1">#REF!</definedName>
    <definedName name="LResult5.2">#REF!</definedName>
    <definedName name="LResult6.1">#REF!</definedName>
    <definedName name="LResult6.2">#REF!</definedName>
    <definedName name="LResult6.3">#REF!</definedName>
    <definedName name="LResult7.1">#REF!</definedName>
    <definedName name="LResult7.2">#REF!</definedName>
    <definedName name="LResult8.1">#REF!</definedName>
    <definedName name="LResult8.2">#REF!</definedName>
    <definedName name="LResult8.3">#REF!</definedName>
    <definedName name="LResult9.1">#REF!</definedName>
    <definedName name="LResult9.2">#REF!</definedName>
    <definedName name="Result1.1">#REF!</definedName>
    <definedName name="Result1.2">#REF!</definedName>
    <definedName name="Result1.3">#REF!</definedName>
    <definedName name="Result1.4">#REF!</definedName>
    <definedName name="Result2.1">#REF!</definedName>
    <definedName name="Result2.2">#REF!</definedName>
    <definedName name="Result2.3">#REF!</definedName>
    <definedName name="Result2.4">#REF!</definedName>
    <definedName name="Result3.1">#REF!</definedName>
    <definedName name="Result3.2">#REF!</definedName>
    <definedName name="Result3.3">#REF!</definedName>
    <definedName name="Result3.4">#REF!</definedName>
    <definedName name="Result3.5">#REF!</definedName>
    <definedName name="Result4.1">#REF!</definedName>
    <definedName name="Result4.2">#REF!</definedName>
    <definedName name="Result4.3">#REF!</definedName>
    <definedName name="Result4.4">#REF!</definedName>
    <definedName name="Result5.1">#REF!</definedName>
    <definedName name="Result5.2">#REF!</definedName>
    <definedName name="Result6.1">#REF!</definedName>
    <definedName name="Result6.2">#REF!</definedName>
    <definedName name="Result7.1">#REF!</definedName>
    <definedName name="Result7.2">#REF!</definedName>
    <definedName name="Result8.1">#REF!</definedName>
    <definedName name="Result8.2">#REF!</definedName>
    <definedName name="Result8.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9" i="3" l="1"/>
  <c r="R39" i="3"/>
  <c r="Q39" i="3" l="1"/>
  <c r="X26" i="3"/>
  <c r="S35" i="3" l="1"/>
  <c r="R35" i="3"/>
  <c r="Q35" i="3"/>
  <c r="L35" i="3"/>
  <c r="K35" i="3"/>
  <c r="J35" i="3"/>
  <c r="E35" i="3"/>
  <c r="D35" i="3"/>
  <c r="C35" i="3"/>
  <c r="Y18" i="3"/>
  <c r="X18" i="3"/>
  <c r="R17" i="3" l="1"/>
  <c r="R18" i="3" s="1"/>
  <c r="R19" i="3" s="1"/>
  <c r="S17" i="3"/>
  <c r="S18" i="3" s="1"/>
  <c r="S19" i="3" s="1"/>
  <c r="L46" i="3"/>
  <c r="K46" i="3"/>
  <c r="J46" i="3"/>
  <c r="L41" i="3"/>
  <c r="K41" i="3"/>
  <c r="J41" i="3"/>
  <c r="L38" i="3"/>
  <c r="K38" i="3"/>
  <c r="J38" i="3"/>
  <c r="K18" i="3"/>
  <c r="K54" i="3" s="1"/>
  <c r="L18" i="3"/>
  <c r="L54" i="3" s="1"/>
  <c r="J18" i="3"/>
  <c r="J54" i="3" s="1"/>
  <c r="L14" i="3"/>
  <c r="K15" i="3"/>
  <c r="L15" i="3"/>
  <c r="J15" i="3"/>
  <c r="D38" i="3"/>
  <c r="E38" i="3"/>
  <c r="D41" i="3"/>
  <c r="E41" i="3"/>
  <c r="D46" i="3"/>
  <c r="E46" i="3"/>
  <c r="C46" i="3"/>
  <c r="C41" i="3"/>
  <c r="C38" i="3"/>
  <c r="E18" i="3"/>
  <c r="E54" i="3" s="1"/>
  <c r="D18" i="3"/>
  <c r="D54" i="3" s="1"/>
  <c r="L42" i="3" l="1"/>
  <c r="K42" i="3"/>
  <c r="K47" i="3" s="1"/>
  <c r="K48" i="3" s="1"/>
  <c r="J42" i="3"/>
  <c r="J47" i="3" s="1"/>
  <c r="J48" i="3" s="1"/>
  <c r="C18" i="3"/>
  <c r="Q17" i="3"/>
  <c r="Q18" i="3" s="1"/>
  <c r="Q19" i="3" s="1"/>
  <c r="Y21" i="3"/>
  <c r="Z21" i="3"/>
  <c r="Y13" i="3"/>
  <c r="Z13" i="3"/>
  <c r="X21" i="3"/>
  <c r="Z18" i="3"/>
  <c r="X13" i="3"/>
  <c r="X22" i="3" l="1"/>
  <c r="X52" i="3" s="1"/>
  <c r="J52" i="3"/>
  <c r="K52" i="3"/>
  <c r="L47" i="3"/>
  <c r="L52" i="3"/>
  <c r="Z22" i="3"/>
  <c r="Y22" i="3"/>
  <c r="Z29" i="3"/>
  <c r="Y29" i="3"/>
  <c r="S24" i="3"/>
  <c r="R24" i="3"/>
  <c r="S14" i="3"/>
  <c r="S20" i="3" s="1"/>
  <c r="S22" i="3" s="1"/>
  <c r="S40" i="3" s="1"/>
  <c r="R14" i="3"/>
  <c r="R20" i="3" s="1"/>
  <c r="R22" i="3" s="1"/>
  <c r="R40" i="3" s="1"/>
  <c r="Q14" i="3"/>
  <c r="E14" i="3"/>
  <c r="E15" i="3" s="1"/>
  <c r="E42" i="3" s="1"/>
  <c r="D14" i="3"/>
  <c r="D15" i="3" s="1"/>
  <c r="D42" i="3" s="1"/>
  <c r="C14" i="3"/>
  <c r="C15" i="3" s="1"/>
  <c r="C42" i="3" s="1"/>
  <c r="C47" i="3" s="1"/>
  <c r="C48" i="3" s="1"/>
  <c r="K14" i="3"/>
  <c r="J14" i="3"/>
  <c r="X29" i="3"/>
  <c r="Q24" i="3"/>
  <c r="R52" i="3" l="1"/>
  <c r="S52" i="3"/>
  <c r="X27" i="3"/>
  <c r="X53" i="3" s="1"/>
  <c r="L48" i="3"/>
  <c r="L55" i="3" s="1"/>
  <c r="L53" i="3"/>
  <c r="E47" i="3"/>
  <c r="E52" i="3"/>
  <c r="J55" i="3"/>
  <c r="J53" i="3"/>
  <c r="Y26" i="3"/>
  <c r="Y27" i="3" s="1"/>
  <c r="Y52" i="3"/>
  <c r="C52" i="3"/>
  <c r="D47" i="3"/>
  <c r="D48" i="3" s="1"/>
  <c r="D52" i="3"/>
  <c r="K55" i="3"/>
  <c r="K53" i="3"/>
  <c r="Z26" i="3"/>
  <c r="Z27" i="3" s="1"/>
  <c r="Z52" i="3"/>
  <c r="Q20" i="3"/>
  <c r="Q22" i="3" s="1"/>
  <c r="Q25" i="3" l="1"/>
  <c r="Q54" i="3" s="1"/>
  <c r="Q40" i="3"/>
  <c r="Q53" i="3" s="1"/>
  <c r="S53" i="3"/>
  <c r="R53" i="3"/>
  <c r="Q26" i="3"/>
  <c r="X30" i="3"/>
  <c r="X54" i="3" s="1"/>
  <c r="Z30" i="3"/>
  <c r="Z54" i="3" s="1"/>
  <c r="Z53" i="3"/>
  <c r="Y30" i="3"/>
  <c r="Y54" i="3" s="1"/>
  <c r="Y53" i="3"/>
  <c r="D55" i="3"/>
  <c r="D53" i="3"/>
  <c r="E48" i="3"/>
  <c r="E55" i="3" s="1"/>
  <c r="E53" i="3"/>
  <c r="C55" i="3"/>
  <c r="C53" i="3"/>
  <c r="S25" i="3"/>
  <c r="S26" i="3"/>
  <c r="R25" i="3"/>
  <c r="R26" i="3"/>
  <c r="Q52" i="3"/>
  <c r="Z31" i="3"/>
  <c r="Z55" i="3" s="1"/>
  <c r="Y31" i="3"/>
  <c r="Y55" i="3" s="1"/>
  <c r="X31" i="3"/>
  <c r="X55" i="3" s="1"/>
  <c r="R54" i="3" l="1"/>
  <c r="R41" i="3"/>
  <c r="R55" i="3"/>
  <c r="S54" i="3"/>
  <c r="S41" i="3"/>
  <c r="S55" i="3"/>
  <c r="Q41" i="3"/>
  <c r="Q55" i="3"/>
  <c r="C54" i="3"/>
</calcChain>
</file>

<file path=xl/sharedStrings.xml><?xml version="1.0" encoding="utf-8"?>
<sst xmlns="http://schemas.openxmlformats.org/spreadsheetml/2006/main" count="186" uniqueCount="112">
  <si>
    <t>Livestock 3</t>
  </si>
  <si>
    <t>Head</t>
  </si>
  <si>
    <t>Costs</t>
  </si>
  <si>
    <t>Gross Margin</t>
  </si>
  <si>
    <t>Livestock 1</t>
  </si>
  <si>
    <t>Livestock 2</t>
  </si>
  <si>
    <t>Type</t>
  </si>
  <si>
    <t>AGISTMENT CALCULATORS</t>
  </si>
  <si>
    <t>DSE/hd</t>
  </si>
  <si>
    <t>These calculators are from the point of view of agisting YOUR livestock on someone else's property.</t>
  </si>
  <si>
    <t>Agistment $/hd/wk</t>
  </si>
  <si>
    <t>Weeks</t>
  </si>
  <si>
    <t>Total Agistment Paid $</t>
  </si>
  <si>
    <t>Agistment $/DSE/wk</t>
  </si>
  <si>
    <t>Date On</t>
  </si>
  <si>
    <t>kg/hd On</t>
  </si>
  <si>
    <t>Total kg On</t>
  </si>
  <si>
    <t>Date Off</t>
  </si>
  <si>
    <t>Total kg Off</t>
  </si>
  <si>
    <t>Weight Gain Total</t>
  </si>
  <si>
    <t>% of Gain Paid</t>
  </si>
  <si>
    <t>Total Costs</t>
  </si>
  <si>
    <t>Total Income</t>
  </si>
  <si>
    <t>Value (start)</t>
  </si>
  <si>
    <t>Head (start)</t>
  </si>
  <si>
    <t>Head (end)</t>
  </si>
  <si>
    <t>Value (end)</t>
  </si>
  <si>
    <t>Trading Profit</t>
  </si>
  <si>
    <t>Average Daily Gain (kg/hd)</t>
  </si>
  <si>
    <t>Agistment Days</t>
  </si>
  <si>
    <t>Total Gain Value</t>
  </si>
  <si>
    <t>Weight Gain per head</t>
  </si>
  <si>
    <t>% Profit Share Paid</t>
  </si>
  <si>
    <t>% Profit Shared Retained</t>
  </si>
  <si>
    <t>Profit Share Paid $</t>
  </si>
  <si>
    <t>Profit Share Retained $</t>
  </si>
  <si>
    <t>Head On</t>
  </si>
  <si>
    <t>Weight kg/hd On</t>
  </si>
  <si>
    <t>Value $/kg On</t>
  </si>
  <si>
    <t>Value $/hd On</t>
  </si>
  <si>
    <t>Value $/DSE On</t>
  </si>
  <si>
    <t>Profit Margin</t>
  </si>
  <si>
    <t>Sales +</t>
  </si>
  <si>
    <t>Purchases (-)</t>
  </si>
  <si>
    <t>Value $/hd (end)</t>
  </si>
  <si>
    <t>Gross Margin (TP - Costs)</t>
  </si>
  <si>
    <t>Total Value $ On</t>
  </si>
  <si>
    <t>Summary of Agistment Outcomes</t>
  </si>
  <si>
    <t>Total Agistment Paid</t>
  </si>
  <si>
    <t>Gross Margin (Gain - Costs)</t>
  </si>
  <si>
    <t>% of Gain Retained</t>
  </si>
  <si>
    <t>Value of Gain Retained $</t>
  </si>
  <si>
    <t>Value of Gain Paid $</t>
  </si>
  <si>
    <t>Value $/kg</t>
  </si>
  <si>
    <t>Value $/hd (start)</t>
  </si>
  <si>
    <t>Profit Margin (GM - Agist)</t>
  </si>
  <si>
    <t>This Agistment Calculator is designed to help you work through calculating an agistment method and cost.</t>
  </si>
  <si>
    <t>There are several ways to approach and analyse the concept of running all or some of your livestock on someone else's property. Some of the most common agistment methods are:</t>
  </si>
  <si>
    <t>Dollars per head per week ($/hd/wk)</t>
  </si>
  <si>
    <t>Dollars per DSE per week ($/DSE/wk)</t>
  </si>
  <si>
    <t>Percentage of weight gain</t>
  </si>
  <si>
    <t>Percentage of profit share</t>
  </si>
  <si>
    <t>Trading Profit (Gain Value)</t>
  </si>
  <si>
    <t>Method 1: $/hd/week</t>
  </si>
  <si>
    <t>Method 2: $/DSE/week</t>
  </si>
  <si>
    <t>Method 3: % of Weight Gain</t>
  </si>
  <si>
    <t>The agistment calculators can be used to work out your expected agistment costs, as well as gross margins and returns if you would like to go to that level.</t>
  </si>
  <si>
    <t>Consider:</t>
  </si>
  <si>
    <t>What type of livestock do I want to agist?</t>
  </si>
  <si>
    <t>What is the quality of the agisted land?</t>
  </si>
  <si>
    <t>Is the quality of the land suited to my agistment stock?</t>
  </si>
  <si>
    <t>What do I expect my gross margins to look like?</t>
  </si>
  <si>
    <t>Do I expect any additional running (overhead) costs?</t>
  </si>
  <si>
    <t>Method 1: $/head/week</t>
  </si>
  <si>
    <t>Enter the expected time frame fo the agistment (in weeks).</t>
  </si>
  <si>
    <t>Enter the negotiated agistment rate ($/hd/week).</t>
  </si>
  <si>
    <t>This will determine the total cost of the agistment for the nominated period.</t>
  </si>
  <si>
    <t>STEP 1:</t>
  </si>
  <si>
    <t>STEP 2:</t>
  </si>
  <si>
    <t>Step 1:</t>
  </si>
  <si>
    <t>Step 2:</t>
  </si>
  <si>
    <t xml:space="preserve">Enter basic data on the livestock you are planning to agist - number of head, DSE rating per head, and value ($/hd). </t>
  </si>
  <si>
    <t xml:space="preserve">Enter basic data on the livestock you are planning to agist - number of head, weight and value ($/kg). </t>
  </si>
  <si>
    <t>Enter the negotiated agistment rate ($/DSE/week).</t>
  </si>
  <si>
    <t xml:space="preserve">Enter basic data on the livestock you are planning to agist - number of head, weight On (at start), start date. </t>
  </si>
  <si>
    <t>Enter the expected weight gain per day (kg/day).</t>
  </si>
  <si>
    <t>Enter the expected end date.</t>
  </si>
  <si>
    <t>Enter the average value of the livestock ($/kg).</t>
  </si>
  <si>
    <t>This will determine the total value gained for the period (weight gain x value).</t>
  </si>
  <si>
    <t>This will determine the total amount of agistment to be paid for the nominated period.</t>
  </si>
  <si>
    <t>Method 4: Profit Share %</t>
  </si>
  <si>
    <t xml:space="preserve">Enter basic data on the livestock you are planning to agist - number of head and value ($/hd). </t>
  </si>
  <si>
    <t>Sales/Purch</t>
  </si>
  <si>
    <t>This will determine your trading proft for the period.</t>
  </si>
  <si>
    <t>This will determine your Gross Margin (Trading Profit - Operating Costs).</t>
  </si>
  <si>
    <t>Enter any expected operating costs that have been negotiated as allowable.</t>
  </si>
  <si>
    <t>This will also determine the total amount of profit that you will retain for the nominated period.</t>
  </si>
  <si>
    <t>Summary of Agistment Options</t>
  </si>
  <si>
    <t>Step 2 allows you to calculate your potential Gross &amp; Profit Margin for Methods 1, 2 &amp; 3 (Optional).</t>
  </si>
  <si>
    <t>If you want to work out the potential Gross &amp; Profit Margin for the agistment period, you can complete the details in Step 2.</t>
  </si>
  <si>
    <t>Enter the negotiated Weight Gain Value % to be paid to the owner.</t>
  </si>
  <si>
    <t>Enter any expected sales or purchases ($).</t>
  </si>
  <si>
    <t>Enter the expected number of stock at closing and their average value ($/hd).</t>
  </si>
  <si>
    <t>Enter the negotiated Profit Share % to be paid to the owner.</t>
  </si>
  <si>
    <t xml:space="preserve">The bottom section provides an overall summary of each option. </t>
  </si>
  <si>
    <t>Note, if you have chosen not to completed Step 2, only Total Agistment Paid will be relevant for Methods 1,2 &amp; 3.</t>
  </si>
  <si>
    <t>AGISTMENT CALCULATOR: INSTRUCTIONS &amp; TIPS</t>
  </si>
  <si>
    <t>Step 1 allows you to calculate your expected agistment costs for Methods 1, 2, 3 &amp; 4.</t>
  </si>
  <si>
    <t>Method 4: % of Profit Share</t>
  </si>
  <si>
    <t>Disclaimer: This decision support tool is produced by Agripath. Any contents including; descriptions, figures, analysis, forecasts and other details do not constitute management or business advice and should not be relied on as such. This decision support tool must be taken into consideration with individual personal financial circumstances, and you are encouraged to discuss any investment decisions with a financial adviser before investing. All amounts referred to in this document are expressed in Australian Currency unless otherwise indicated. Agripath accepts no responsibility for any loss or damage resulting from reliance on the contents of this tool.</t>
  </si>
  <si>
    <t>You can find more info in your YFBP resources.</t>
  </si>
  <si>
    <t>*Dry Sheep Equivalent (DSE) is a method of standardising animal units, based on the amount of feed required by a 50 kg wether at maintenance energy level (which is equal to 1 DSE).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</si>
</sst>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Red]\-#,##0\ "/>
  </numFmts>
  <fonts count="17" x14ac:knownFonts="1">
    <font>
      <sz val="11"/>
      <color theme="1"/>
      <name val="Calibri"/>
      <family val="2"/>
      <scheme val="minor"/>
    </font>
    <font>
      <sz val="11"/>
      <color theme="1"/>
      <name val="Calibri"/>
      <family val="2"/>
      <scheme val="minor"/>
    </font>
    <font>
      <sz val="8"/>
      <name val="Calibri"/>
      <family val="2"/>
      <scheme val="minor"/>
    </font>
    <font>
      <b/>
      <sz val="16"/>
      <color theme="0"/>
      <name val="Century Gothic"/>
      <family val="2"/>
    </font>
    <font>
      <sz val="11"/>
      <color theme="1"/>
      <name val="Century Gothic"/>
      <family val="2"/>
    </font>
    <font>
      <i/>
      <sz val="11"/>
      <color theme="1"/>
      <name val="Century Gothic"/>
      <family val="2"/>
    </font>
    <font>
      <b/>
      <sz val="11"/>
      <color theme="0"/>
      <name val="Century Gothic"/>
      <family val="2"/>
    </font>
    <font>
      <sz val="11"/>
      <color theme="0"/>
      <name val="Century Gothic"/>
      <family val="2"/>
    </font>
    <font>
      <sz val="11"/>
      <name val="Century Gothic"/>
      <family val="2"/>
    </font>
    <font>
      <b/>
      <sz val="11"/>
      <name val="Century Gothic"/>
      <family val="2"/>
    </font>
    <font>
      <sz val="11"/>
      <color rgb="FF0000FF"/>
      <name val="Century Gothic"/>
      <family val="2"/>
    </font>
    <font>
      <b/>
      <sz val="11"/>
      <color theme="1"/>
      <name val="Century Gothic"/>
      <family val="2"/>
    </font>
    <font>
      <b/>
      <sz val="11"/>
      <color rgb="FF0000FF"/>
      <name val="Century Gothic"/>
      <family val="2"/>
    </font>
    <font>
      <b/>
      <i/>
      <sz val="11"/>
      <color theme="1"/>
      <name val="Century Gothic"/>
      <family val="2"/>
    </font>
    <font>
      <b/>
      <i/>
      <sz val="12"/>
      <color theme="1"/>
      <name val="Century Gothic"/>
      <family val="2"/>
    </font>
    <font>
      <sz val="9"/>
      <color theme="1"/>
      <name val="Century Gothic"/>
      <family val="2"/>
    </font>
    <font>
      <b/>
      <sz val="11"/>
      <color theme="9" tint="0.79998168889431442"/>
      <name val="Century Gothic"/>
      <family val="2"/>
    </font>
  </fonts>
  <fills count="6">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4" tint="-0.499984740745262"/>
        <bgColor indexed="64"/>
      </patternFill>
    </fill>
  </fills>
  <borders count="15">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theme="3" tint="0.79998168889431442"/>
      </top>
      <bottom style="medium">
        <color theme="3" tint="0.79998168889431442"/>
      </bottom>
      <diagonal/>
    </border>
    <border>
      <left/>
      <right style="thin">
        <color indexed="64"/>
      </right>
      <top style="medium">
        <color theme="3" tint="0.79998168889431442"/>
      </top>
      <bottom style="medium">
        <color theme="3" tint="0.79998168889431442"/>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theme="3" tint="0.79998168889431442"/>
      </bottom>
      <diagonal/>
    </border>
    <border>
      <left/>
      <right style="dotted">
        <color auto="1"/>
      </right>
      <top/>
      <bottom/>
      <diagonal/>
    </border>
    <border>
      <left/>
      <right style="dotted">
        <color auto="1"/>
      </right>
      <top/>
      <bottom style="medium">
        <color theme="3" tint="0.7999816888943144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4" fillId="2" borderId="0" xfId="0" applyFont="1" applyFill="1"/>
    <xf numFmtId="0" fontId="5" fillId="2" borderId="0" xfId="0" applyFont="1" applyFill="1"/>
    <xf numFmtId="0" fontId="8" fillId="2" borderId="0" xfId="0" applyFont="1" applyFill="1"/>
    <xf numFmtId="0" fontId="9" fillId="2" borderId="3" xfId="0" applyFont="1" applyFill="1" applyBorder="1" applyAlignment="1">
      <alignment horizontal="right"/>
    </xf>
    <xf numFmtId="0" fontId="9" fillId="2" borderId="1" xfId="0" applyFont="1" applyFill="1" applyBorder="1" applyAlignment="1">
      <alignment horizontal="right"/>
    </xf>
    <xf numFmtId="1" fontId="10" fillId="0" borderId="4" xfId="1" applyNumberFormat="1" applyFont="1" applyFill="1" applyBorder="1" applyAlignment="1">
      <alignment horizontal="right"/>
    </xf>
    <xf numFmtId="1" fontId="10" fillId="0" borderId="2" xfId="1" applyNumberFormat="1" applyFont="1" applyFill="1" applyBorder="1" applyAlignment="1">
      <alignment horizontal="right"/>
    </xf>
    <xf numFmtId="1" fontId="10" fillId="0" borderId="10" xfId="1" applyNumberFormat="1" applyFont="1" applyFill="1" applyBorder="1" applyAlignment="1">
      <alignment horizontal="right"/>
    </xf>
    <xf numFmtId="1" fontId="10" fillId="0" borderId="6" xfId="1" applyNumberFormat="1" applyFont="1" applyFill="1" applyBorder="1" applyAlignment="1">
      <alignment horizontal="right"/>
    </xf>
    <xf numFmtId="1" fontId="10" fillId="0" borderId="7" xfId="1" applyNumberFormat="1" applyFont="1" applyFill="1" applyBorder="1" applyAlignment="1">
      <alignment horizontal="right"/>
    </xf>
    <xf numFmtId="1" fontId="10" fillId="0" borderId="6" xfId="1" applyNumberFormat="1" applyFont="1" applyFill="1" applyBorder="1" applyAlignment="1">
      <alignment horizontal="center"/>
    </xf>
    <xf numFmtId="14" fontId="10" fillId="0" borderId="6" xfId="1" applyNumberFormat="1" applyFont="1" applyFill="1" applyBorder="1" applyAlignment="1">
      <alignment horizontal="right"/>
    </xf>
    <xf numFmtId="14" fontId="10" fillId="0" borderId="7" xfId="1" applyNumberFormat="1" applyFont="1" applyFill="1" applyBorder="1" applyAlignment="1">
      <alignment horizontal="right"/>
    </xf>
    <xf numFmtId="43" fontId="10" fillId="0" borderId="4" xfId="1" applyFont="1" applyFill="1" applyBorder="1" applyAlignment="1">
      <alignment horizontal="right" vertical="center"/>
    </xf>
    <xf numFmtId="43" fontId="10" fillId="0" borderId="2" xfId="1" applyFont="1" applyFill="1" applyBorder="1" applyAlignment="1">
      <alignment horizontal="right" vertical="center"/>
    </xf>
    <xf numFmtId="164" fontId="10" fillId="0" borderId="10" xfId="1" applyNumberFormat="1" applyFont="1" applyFill="1" applyBorder="1" applyAlignment="1">
      <alignment horizontal="right" vertical="center"/>
    </xf>
    <xf numFmtId="164" fontId="10" fillId="0" borderId="4" xfId="1" applyNumberFormat="1" applyFont="1" applyFill="1" applyBorder="1" applyAlignment="1">
      <alignment horizontal="right" vertical="center"/>
    </xf>
    <xf numFmtId="164" fontId="10" fillId="0" borderId="2" xfId="1" applyNumberFormat="1" applyFont="1" applyFill="1" applyBorder="1" applyAlignment="1">
      <alignment horizontal="right" vertical="center"/>
    </xf>
    <xf numFmtId="164" fontId="4" fillId="2" borderId="4" xfId="0" applyNumberFormat="1" applyFont="1" applyFill="1" applyBorder="1" applyAlignment="1">
      <alignment horizontal="right"/>
    </xf>
    <xf numFmtId="164" fontId="4" fillId="2" borderId="2" xfId="0" applyNumberFormat="1" applyFont="1" applyFill="1" applyBorder="1" applyAlignment="1">
      <alignment horizontal="right"/>
    </xf>
    <xf numFmtId="164" fontId="4" fillId="2" borderId="10" xfId="0" applyNumberFormat="1" applyFont="1" applyFill="1" applyBorder="1" applyAlignment="1">
      <alignment horizontal="right"/>
    </xf>
    <xf numFmtId="0" fontId="4" fillId="2" borderId="2" xfId="0" applyFont="1" applyFill="1" applyBorder="1"/>
    <xf numFmtId="164" fontId="4" fillId="2" borderId="4" xfId="0" applyNumberFormat="1" applyFont="1" applyFill="1" applyBorder="1"/>
    <xf numFmtId="164" fontId="4" fillId="2" borderId="2" xfId="0" applyNumberFormat="1" applyFont="1" applyFill="1" applyBorder="1"/>
    <xf numFmtId="2" fontId="10" fillId="0" borderId="6" xfId="1" applyNumberFormat="1" applyFont="1" applyFill="1" applyBorder="1" applyAlignment="1">
      <alignment horizontal="right"/>
    </xf>
    <xf numFmtId="2" fontId="10" fillId="0" borderId="7" xfId="1" applyNumberFormat="1" applyFont="1" applyFill="1" applyBorder="1" applyAlignment="1">
      <alignment horizontal="right"/>
    </xf>
    <xf numFmtId="0" fontId="10" fillId="0" borderId="0" xfId="0" applyFont="1" applyAlignment="1">
      <alignment horizontal="right"/>
    </xf>
    <xf numFmtId="164" fontId="10" fillId="0" borderId="4" xfId="1" applyNumberFormat="1" applyFont="1" applyFill="1" applyBorder="1" applyAlignment="1">
      <alignment horizontal="center"/>
    </xf>
    <xf numFmtId="0" fontId="11" fillId="2" borderId="0" xfId="0" applyFont="1" applyFill="1"/>
    <xf numFmtId="43" fontId="10" fillId="0" borderId="10" xfId="1" applyFont="1" applyFill="1" applyBorder="1" applyAlignment="1">
      <alignment horizontal="right" vertical="center"/>
    </xf>
    <xf numFmtId="0" fontId="10" fillId="2" borderId="0" xfId="0" applyFont="1" applyFill="1" applyAlignment="1">
      <alignment horizontal="right"/>
    </xf>
    <xf numFmtId="164" fontId="11" fillId="2" borderId="5" xfId="0" applyNumberFormat="1" applyFont="1" applyFill="1" applyBorder="1" applyAlignment="1">
      <alignment horizontal="right"/>
    </xf>
    <xf numFmtId="164" fontId="4" fillId="2" borderId="4" xfId="1" applyNumberFormat="1" applyFont="1" applyFill="1" applyBorder="1"/>
    <xf numFmtId="0" fontId="10" fillId="2" borderId="2" xfId="0" applyFont="1" applyFill="1" applyBorder="1" applyAlignment="1">
      <alignment horizontal="right"/>
    </xf>
    <xf numFmtId="43" fontId="10" fillId="0" borderId="6" xfId="1" applyFont="1" applyFill="1" applyBorder="1" applyAlignment="1">
      <alignment horizontal="right" vertical="center"/>
    </xf>
    <xf numFmtId="164" fontId="11" fillId="2" borderId="4" xfId="0" applyNumberFormat="1" applyFont="1" applyFill="1" applyBorder="1" applyAlignment="1">
      <alignment horizontal="right"/>
    </xf>
    <xf numFmtId="0" fontId="12" fillId="2" borderId="2" xfId="0" applyFont="1" applyFill="1" applyBorder="1" applyAlignment="1">
      <alignment horizontal="right"/>
    </xf>
    <xf numFmtId="9" fontId="10" fillId="0" borderId="6" xfId="2" applyFont="1" applyFill="1" applyBorder="1" applyAlignment="1">
      <alignment horizontal="right"/>
    </xf>
    <xf numFmtId="9" fontId="10" fillId="0" borderId="7" xfId="2" applyFont="1" applyFill="1" applyBorder="1" applyAlignment="1">
      <alignment horizontal="right"/>
    </xf>
    <xf numFmtId="9" fontId="4" fillId="2" borderId="4" xfId="2" applyFont="1" applyFill="1" applyBorder="1" applyAlignment="1">
      <alignment horizontal="right"/>
    </xf>
    <xf numFmtId="9" fontId="4" fillId="2" borderId="2" xfId="2" applyFont="1" applyFill="1" applyBorder="1" applyAlignment="1">
      <alignment horizontal="right"/>
    </xf>
    <xf numFmtId="0" fontId="4" fillId="2" borderId="12" xfId="0" applyFont="1" applyFill="1" applyBorder="1"/>
    <xf numFmtId="0" fontId="13" fillId="2" borderId="0" xfId="0" applyFont="1" applyFill="1"/>
    <xf numFmtId="0" fontId="11" fillId="2" borderId="2" xfId="0" applyFont="1" applyFill="1" applyBorder="1"/>
    <xf numFmtId="164" fontId="11" fillId="2" borderId="4" xfId="1" applyNumberFormat="1" applyFont="1" applyFill="1" applyBorder="1"/>
    <xf numFmtId="9" fontId="10" fillId="0" borderId="6" xfId="2" applyFont="1" applyFill="1" applyBorder="1" applyAlignment="1">
      <alignment horizontal="center"/>
    </xf>
    <xf numFmtId="9" fontId="4" fillId="2" borderId="4" xfId="0" applyNumberFormat="1" applyFont="1" applyFill="1" applyBorder="1"/>
    <xf numFmtId="164" fontId="11" fillId="2" borderId="5" xfId="0" applyNumberFormat="1" applyFont="1" applyFill="1" applyBorder="1"/>
    <xf numFmtId="164" fontId="10" fillId="0" borderId="3" xfId="1" applyNumberFormat="1" applyFont="1" applyFill="1" applyBorder="1" applyAlignment="1">
      <alignment horizontal="center"/>
    </xf>
    <xf numFmtId="164" fontId="10" fillId="0" borderId="10" xfId="1" applyNumberFormat="1" applyFont="1" applyFill="1" applyBorder="1" applyAlignment="1">
      <alignment horizontal="center"/>
    </xf>
    <xf numFmtId="164" fontId="10" fillId="0" borderId="2" xfId="1" applyNumberFormat="1" applyFont="1" applyFill="1" applyBorder="1" applyAlignment="1">
      <alignment horizontal="center"/>
    </xf>
    <xf numFmtId="164" fontId="4" fillId="2" borderId="10" xfId="1" applyNumberFormat="1" applyFont="1" applyFill="1" applyBorder="1"/>
    <xf numFmtId="164" fontId="4" fillId="2" borderId="2" xfId="1" applyNumberFormat="1" applyFont="1" applyFill="1" applyBorder="1"/>
    <xf numFmtId="164" fontId="11" fillId="2" borderId="5" xfId="1" applyNumberFormat="1" applyFont="1" applyFill="1" applyBorder="1"/>
    <xf numFmtId="0" fontId="12" fillId="2" borderId="0" xfId="0" applyFont="1" applyFill="1" applyAlignment="1">
      <alignment horizontal="right"/>
    </xf>
    <xf numFmtId="164" fontId="11" fillId="2" borderId="10" xfId="0" applyNumberFormat="1" applyFont="1" applyFill="1" applyBorder="1" applyAlignment="1">
      <alignment horizontal="right"/>
    </xf>
    <xf numFmtId="164" fontId="11" fillId="2" borderId="2" xfId="0" applyNumberFormat="1" applyFont="1" applyFill="1" applyBorder="1" applyAlignment="1">
      <alignment horizontal="right"/>
    </xf>
    <xf numFmtId="164" fontId="11" fillId="2" borderId="10" xfId="1" applyNumberFormat="1" applyFont="1" applyFill="1" applyBorder="1"/>
    <xf numFmtId="164" fontId="11" fillId="2" borderId="2" xfId="1" applyNumberFormat="1" applyFont="1" applyFill="1" applyBorder="1"/>
    <xf numFmtId="164" fontId="11" fillId="2" borderId="11" xfId="1" applyNumberFormat="1" applyFont="1" applyFill="1" applyBorder="1"/>
    <xf numFmtId="164" fontId="11" fillId="2" borderId="8" xfId="1" applyNumberFormat="1" applyFont="1" applyFill="1" applyBorder="1"/>
    <xf numFmtId="0" fontId="14" fillId="2" borderId="0" xfId="0" applyFont="1" applyFill="1"/>
    <xf numFmtId="164" fontId="14" fillId="2" borderId="5" xfId="0" applyNumberFormat="1" applyFont="1" applyFill="1" applyBorder="1" applyAlignment="1">
      <alignment horizontal="right"/>
    </xf>
    <xf numFmtId="164" fontId="14" fillId="2" borderId="8" xfId="0" applyNumberFormat="1" applyFont="1" applyFill="1" applyBorder="1" applyAlignment="1">
      <alignment horizontal="right"/>
    </xf>
    <xf numFmtId="164" fontId="14" fillId="2" borderId="11" xfId="0" applyNumberFormat="1" applyFont="1" applyFill="1" applyBorder="1" applyAlignment="1">
      <alignment horizontal="right"/>
    </xf>
    <xf numFmtId="164" fontId="14" fillId="2" borderId="4" xfId="0" applyNumberFormat="1" applyFont="1" applyFill="1" applyBorder="1" applyAlignment="1">
      <alignment horizontal="right"/>
    </xf>
    <xf numFmtId="164" fontId="14" fillId="2" borderId="4" xfId="1" applyNumberFormat="1" applyFont="1" applyFill="1" applyBorder="1"/>
    <xf numFmtId="0" fontId="4" fillId="2" borderId="0" xfId="0" applyFont="1" applyFill="1" applyAlignment="1">
      <alignment horizontal="left" indent="1"/>
    </xf>
    <xf numFmtId="165" fontId="10" fillId="0" borderId="4" xfId="1" applyNumberFormat="1" applyFont="1" applyFill="1" applyBorder="1" applyAlignment="1">
      <alignment horizontal="right"/>
    </xf>
    <xf numFmtId="0" fontId="12" fillId="2" borderId="3" xfId="0" applyFont="1" applyFill="1" applyBorder="1" applyAlignment="1">
      <alignment horizontal="right"/>
    </xf>
    <xf numFmtId="0" fontId="12" fillId="2" borderId="1" xfId="0" applyFont="1" applyFill="1" applyBorder="1" applyAlignment="1">
      <alignment horizontal="right"/>
    </xf>
    <xf numFmtId="0" fontId="12" fillId="2" borderId="9" xfId="0" applyFont="1" applyFill="1" applyBorder="1" applyAlignment="1">
      <alignment horizontal="right"/>
    </xf>
    <xf numFmtId="0" fontId="4" fillId="2" borderId="0" xfId="0" applyFont="1" applyFill="1" applyAlignment="1">
      <alignment wrapText="1"/>
    </xf>
    <xf numFmtId="0" fontId="6" fillId="5" borderId="0" xfId="0" applyFont="1" applyFill="1"/>
    <xf numFmtId="0" fontId="7" fillId="5" borderId="0" xfId="0" applyFont="1" applyFill="1"/>
    <xf numFmtId="0" fontId="8" fillId="3" borderId="0" xfId="0" applyFont="1" applyFill="1"/>
    <xf numFmtId="164" fontId="8" fillId="2" borderId="3" xfId="0" applyNumberFormat="1" applyFont="1" applyFill="1" applyBorder="1"/>
    <xf numFmtId="164" fontId="8" fillId="2" borderId="4" xfId="0" applyNumberFormat="1" applyFont="1" applyFill="1" applyBorder="1"/>
    <xf numFmtId="164" fontId="9" fillId="2" borderId="4" xfId="0" applyNumberFormat="1" applyFont="1" applyFill="1" applyBorder="1"/>
    <xf numFmtId="164" fontId="8" fillId="2" borderId="5" xfId="0" applyNumberFormat="1" applyFont="1" applyFill="1" applyBorder="1"/>
    <xf numFmtId="0" fontId="9" fillId="2" borderId="0" xfId="0" applyFont="1" applyFill="1"/>
    <xf numFmtId="0" fontId="5" fillId="2" borderId="0" xfId="0" applyFont="1" applyFill="1" applyAlignment="1">
      <alignment horizontal="left" indent="2"/>
    </xf>
    <xf numFmtId="0" fontId="7" fillId="5" borderId="13" xfId="0" applyFont="1" applyFill="1" applyBorder="1"/>
    <xf numFmtId="0" fontId="4" fillId="2" borderId="13" xfId="0" applyFont="1" applyFill="1" applyBorder="1"/>
    <xf numFmtId="0" fontId="8" fillId="2" borderId="13" xfId="0" applyFont="1" applyFill="1" applyBorder="1"/>
    <xf numFmtId="0" fontId="4" fillId="2" borderId="14" xfId="0" applyFont="1" applyFill="1" applyBorder="1"/>
    <xf numFmtId="0" fontId="8" fillId="3" borderId="13" xfId="0" applyFont="1" applyFill="1" applyBorder="1"/>
    <xf numFmtId="0" fontId="9" fillId="2" borderId="13" xfId="0" applyFont="1" applyFill="1" applyBorder="1"/>
    <xf numFmtId="0" fontId="4" fillId="5" borderId="13" xfId="0" applyFont="1" applyFill="1" applyBorder="1"/>
    <xf numFmtId="0" fontId="16" fillId="5" borderId="0" xfId="0" applyFont="1" applyFill="1"/>
    <xf numFmtId="0" fontId="3" fillId="4" borderId="0" xfId="0" applyFont="1" applyFill="1" applyAlignment="1">
      <alignment horizontal="center" vertical="center"/>
    </xf>
    <xf numFmtId="0" fontId="15" fillId="2" borderId="0" xfId="0" applyFont="1" applyFill="1" applyAlignment="1">
      <alignment horizontal="left" vertical="center" wrapText="1"/>
    </xf>
    <xf numFmtId="0" fontId="6" fillId="3" borderId="0" xfId="0" applyFont="1" applyFill="1" applyAlignment="1">
      <alignment horizontal="center"/>
    </xf>
    <xf numFmtId="0" fontId="6" fillId="5" borderId="0" xfId="0" applyFont="1" applyFill="1" applyAlignment="1">
      <alignment horizontal="center"/>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28575</xdr:colOff>
      <xdr:row>2</xdr:row>
      <xdr:rowOff>18624</xdr:rowOff>
    </xdr:to>
    <xdr:pic>
      <xdr:nvPicPr>
        <xdr:cNvPr id="6" name="Picture 5">
          <a:extLst>
            <a:ext uri="{FF2B5EF4-FFF2-40B4-BE49-F238E27FC236}">
              <a16:creationId xmlns:a16="http://schemas.microsoft.com/office/drawing/2014/main" id="{54C8B6E5-05BA-4EED-AD41-46DB453E0D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981" b="36724"/>
        <a:stretch/>
      </xdr:blipFill>
      <xdr:spPr>
        <a:xfrm>
          <a:off x="19050" y="0"/>
          <a:ext cx="1952625" cy="532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21170</xdr:colOff>
      <xdr:row>0</xdr:row>
      <xdr:rowOff>0</xdr:rowOff>
    </xdr:from>
    <xdr:to>
      <xdr:col>2</xdr:col>
      <xdr:colOff>26462</xdr:colOff>
      <xdr:row>2</xdr:row>
      <xdr:rowOff>24974</xdr:rowOff>
    </xdr:to>
    <xdr:pic>
      <xdr:nvPicPr>
        <xdr:cNvPr id="2" name="Picture 1">
          <a:extLst>
            <a:ext uri="{FF2B5EF4-FFF2-40B4-BE49-F238E27FC236}">
              <a16:creationId xmlns:a16="http://schemas.microsoft.com/office/drawing/2014/main" id="{FDD54B4D-DB2D-4243-AA84-F0B4D18069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5981" b="36724"/>
        <a:stretch/>
      </xdr:blipFill>
      <xdr:spPr>
        <a:xfrm>
          <a:off x="21170" y="0"/>
          <a:ext cx="1952625" cy="532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ly-T580/Autotask%20Workplace/Agripath%20Server/Projects/YFBP%20content/LLS%20Financial%20Module%20(Draft)%20-%20K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Lease Summary"/>
      <sheetName val="Comparison"/>
      <sheetName val="Overheads &amp; Shared Costs"/>
      <sheetName val="Crop Gross Margin"/>
      <sheetName val="Livestock Gross Margin"/>
      <sheetName val="Hort Gross Margin"/>
      <sheetName val="Livestock Schedule"/>
      <sheetName val="Crop GM"/>
      <sheetName val="1. Details"/>
      <sheetName val="Lists"/>
      <sheetName val="2. Assets &amp; Liabilities"/>
      <sheetName val="4. Profit &amp; Loss"/>
      <sheetName val="7. KPIs"/>
      <sheetName val="KPI Results"/>
      <sheetName val="KPI Background"/>
      <sheetName val="8. Report"/>
    </sheetNames>
    <sheetDataSet>
      <sheetData sheetId="0"/>
      <sheetData sheetId="1">
        <row r="5">
          <cell r="G5">
            <v>2500</v>
          </cell>
        </row>
      </sheetData>
      <sheetData sheetId="2"/>
      <sheetData sheetId="3">
        <row r="23">
          <cell r="L23">
            <v>2</v>
          </cell>
        </row>
      </sheetData>
      <sheetData sheetId="4"/>
      <sheetData sheetId="5"/>
      <sheetData sheetId="6"/>
      <sheetData sheetId="7"/>
      <sheetData sheetId="8"/>
      <sheetData sheetId="9"/>
      <sheetData sheetId="10"/>
      <sheetData sheetId="11"/>
      <sheetData sheetId="12"/>
      <sheetData sheetId="13"/>
      <sheetData sheetId="14"/>
      <sheetData sheetId="15">
        <row r="46">
          <cell r="A46">
            <v>8</v>
          </cell>
          <cell r="B46" t="str">
            <v/>
          </cell>
          <cell r="C46" t="str">
            <v/>
          </cell>
          <cell r="D46" t="str">
            <v/>
          </cell>
          <cell r="E46" t="str">
            <v/>
          </cell>
          <cell r="F46" t="str">
            <v/>
          </cell>
          <cell r="G46" t="str">
            <v/>
          </cell>
          <cell r="H46" t="str">
            <v>N/A - No crop enterprise</v>
          </cell>
        </row>
        <row r="47">
          <cell r="A47">
            <v>8.1</v>
          </cell>
          <cell r="B47" t="str">
            <v>Low (&lt;$50/ha/100mm)</v>
          </cell>
          <cell r="C47" t="str">
            <v>Receiving a low value for this performance indicator may indicate:</v>
          </cell>
          <cell r="D47" t="str">
            <v>▪A drier than average season or some other factor which has reduced the farms production and income.</v>
          </cell>
          <cell r="E47" t="str">
            <v>▪Below average production levels</v>
          </cell>
          <cell r="F47" t="str">
            <v xml:space="preserve">▪Low sale price for commodities </v>
          </cell>
          <cell r="G47" t="str">
            <v xml:space="preserve">▪The selection of crops may not have been the optimum choice for this year. </v>
          </cell>
          <cell r="H47" t="str">
            <v>Other than a drought affected year, you should investigate the reasons for the low gross income/ha/100mm, is it related to crop choice, the combination of crops, lower than average yields or prices, low stored moisture at planting, lack of timely in-crop rainfall, affected by frost or hail, lacking in fertiliser, etc. You them need to take appropriate actions to fix the problem.</v>
          </cell>
        </row>
        <row r="48">
          <cell r="A48">
            <v>8.1999999999999993</v>
          </cell>
          <cell r="B48" t="str">
            <v>Average ($50 - $100/ha/100mm)</v>
          </cell>
          <cell r="C48" t="str">
            <v>Receiving an average value for this performance indicator may indicate:</v>
          </cell>
          <cell r="D48" t="str">
            <v>▪Average seasonal conditions.</v>
          </cell>
          <cell r="E48" t="str">
            <v>▪Average production levels.</v>
          </cell>
          <cell r="F48" t="str">
            <v>▪Average sale price for commodities.</v>
          </cell>
          <cell r="G48" t="str">
            <v xml:space="preserve">▪The selection of crops may not have been the optimum choice for this year. </v>
          </cell>
          <cell r="H48" t="str">
            <v xml:space="preserve">You have scored okay in this category, however to maintain or improve you should investigate all aspects that affect crop income, such as; crop choice, the combination of crops, yields,  prices, stored moisture at planting, in-crop rainfall, risk of frost or hail, fertiliser, etc. You them need to take appropriate actions to improve the crop potential. </v>
          </cell>
        </row>
        <row r="49">
          <cell r="A49">
            <v>8.3000000000000007</v>
          </cell>
          <cell r="B49" t="str">
            <v>Strong ($100 - $150/ha/100mm)</v>
          </cell>
          <cell r="C49" t="str">
            <v>Receiving a strong value for this performance indicator may indicate:</v>
          </cell>
          <cell r="D49" t="str">
            <v>▪Possibly an above average rainfall year.</v>
          </cell>
          <cell r="E49" t="str">
            <v>▪Good production levels.</v>
          </cell>
          <cell r="F49" t="str">
            <v>▪Good prices received for the commodities.</v>
          </cell>
          <cell r="G49" t="str">
            <v>▪A good combination of crops.</v>
          </cell>
          <cell r="H49" t="str">
            <v>You have performed well in this category, which means you must have a good combination of crops and good crop management for your environment. Continue doing what you are doing but look for small incremental changes to maintain this performance over time.</v>
          </cell>
        </row>
        <row r="50">
          <cell r="A50">
            <v>8.4</v>
          </cell>
          <cell r="B50" t="str">
            <v>Dynamic (&gt;$150/ha/100mm)</v>
          </cell>
          <cell r="C50" t="str">
            <v>Receiving a dynamic value for this performance indicator may indicate:</v>
          </cell>
          <cell r="D50" t="str">
            <v>▪Possibly an above average rainfall year.</v>
          </cell>
          <cell r="E50" t="str">
            <v>▪Good production levels.</v>
          </cell>
          <cell r="F50" t="str">
            <v>▪Good prices received for the commodities.</v>
          </cell>
          <cell r="G50" t="str">
            <v>▪A good combination of crops.</v>
          </cell>
          <cell r="H50" t="str">
            <v>You have performed well in this category, which means you must have a good combination of crops and good crop management for your environment. Continue doing what you are doing but look for small incremental changes to maintain this performance over time.</v>
          </cell>
        </row>
        <row r="53">
          <cell r="A53">
            <v>9</v>
          </cell>
          <cell r="B53" t="str">
            <v/>
          </cell>
          <cell r="C53" t="str">
            <v/>
          </cell>
          <cell r="D53" t="str">
            <v/>
          </cell>
          <cell r="E53" t="str">
            <v/>
          </cell>
          <cell r="F53" t="str">
            <v/>
          </cell>
          <cell r="G53" t="str">
            <v/>
          </cell>
          <cell r="H53" t="str">
            <v>N/A - No crop enterprise</v>
          </cell>
        </row>
        <row r="54">
          <cell r="A54">
            <v>9.1</v>
          </cell>
          <cell r="B54" t="str">
            <v>Low (&lt; 10%)</v>
          </cell>
          <cell r="C54" t="str">
            <v>Receiving a low value for this performance indicator may indicate:</v>
          </cell>
          <cell r="D54" t="str">
            <v>▪A drier than average season or some other factor which has reduced the farms production.</v>
          </cell>
          <cell r="E54" t="str">
            <v>▪Possibly the price for your products has been lower than average for this year</v>
          </cell>
          <cell r="F54" t="str">
            <v xml:space="preserve">▪The selection of crops may not have been the optimum choice for this year. </v>
          </cell>
          <cell r="G54" t="str">
            <v>▪It may also indicate that your land value may be higher than its productive capacity.</v>
          </cell>
          <cell r="H54" t="str">
            <v>Other than a drought affected year, you need to review your enterprise choice and management activities in order to find ways to increase farm income.</v>
          </cell>
        </row>
        <row r="55">
          <cell r="A55">
            <v>9.1999999999999993</v>
          </cell>
          <cell r="B55" t="str">
            <v>Average (10% - 15%)</v>
          </cell>
          <cell r="C55" t="str">
            <v>Receiving an average value for this performance indicator may indicate:</v>
          </cell>
          <cell r="D55" t="str">
            <v>▪A drier than average season or some other factor which has reduced the farms production.</v>
          </cell>
          <cell r="E55" t="str">
            <v xml:space="preserve">▪Possibly the price for your products has been lower than average for this year. </v>
          </cell>
          <cell r="F55" t="str">
            <v xml:space="preserve">▪The selection of crops may not have been the optimum choice for this year. </v>
          </cell>
          <cell r="G55" t="str">
            <v>▪Land value may be higher than its productive capacity</v>
          </cell>
          <cell r="H55" t="str">
            <v xml:space="preserve">You should continue to review your enterprise choice and management activities. There may be opportunity to improve farm gross income by optimising cropping frequency as well looking at enterprise choice (i.e. A mixture of winter and summer crop options, fallow, etc.), increasing yields or improve the sale price. </v>
          </cell>
        </row>
        <row r="56">
          <cell r="A56">
            <v>9.3000000000000007</v>
          </cell>
          <cell r="B56" t="str">
            <v>Strong (16% - 20%)</v>
          </cell>
          <cell r="C56" t="str">
            <v>Receiving a strong value for this performance indicator may indicate:</v>
          </cell>
          <cell r="D56" t="str">
            <v>▪This may have been an above average year for rainfall</v>
          </cell>
          <cell r="E56" t="str">
            <v>▪Possibly the price for your products has been above average</v>
          </cell>
          <cell r="F56" t="str">
            <v xml:space="preserve">▪The selection of crops or livestock has been well suited for this year </v>
          </cell>
          <cell r="G56" t="str">
            <v>▪Land value is in line with its productive capacity</v>
          </cell>
          <cell r="H56" t="str">
            <v>Your combination of enterprises has performed well this year, keep progressing and looking at ways to increase yield or production and maximise your price. As your asset base increases in value you will need to continue to improve your productive performance to maintain or improve this performance indicator.</v>
          </cell>
        </row>
        <row r="57">
          <cell r="A57">
            <v>9.4</v>
          </cell>
          <cell r="B57" t="str">
            <v>Dynamic (&gt; 20%)</v>
          </cell>
          <cell r="C57" t="str">
            <v>Receiving a dynamic value for this performance indicator may indicate:</v>
          </cell>
          <cell r="D57" t="str">
            <v>▪This may have been an above average year for rainfall</v>
          </cell>
          <cell r="E57" t="str">
            <v>▪An excellent capacity to generate income relative to the assets managed value</v>
          </cell>
          <cell r="F57" t="str">
            <v xml:space="preserve">▪Land value is in line or below with its productive capacity </v>
          </cell>
          <cell r="G57" t="str">
            <v>▪Higher than average production levels and sale price</v>
          </cell>
          <cell r="H57" t="str">
            <v>Your combination of enterprises has performed very well this year, if you can maintain this level of income you are well placed to make good returns into the future. Remember to keep progressing and looking at ways to increase yield or production and maximise your price. As your asset base increases in value you will need to continue to improve your productive performance to maintain or improve this performance indicator.</v>
          </cell>
        </row>
        <row r="60">
          <cell r="A60">
            <v>10</v>
          </cell>
          <cell r="B60" t="str">
            <v/>
          </cell>
          <cell r="C60" t="str">
            <v/>
          </cell>
          <cell r="D60" t="str">
            <v/>
          </cell>
          <cell r="E60" t="str">
            <v/>
          </cell>
          <cell r="F60" t="str">
            <v/>
          </cell>
          <cell r="G60" t="str">
            <v/>
          </cell>
          <cell r="H60" t="str">
            <v>N/A - No crop enterprise</v>
          </cell>
        </row>
        <row r="61">
          <cell r="A61">
            <v>10.1</v>
          </cell>
          <cell r="B61" t="str">
            <v xml:space="preserve">Low (&gt;65%)   </v>
          </cell>
          <cell r="C61" t="str">
            <v>Receiving a low value for this performance indicator may indicate:</v>
          </cell>
          <cell r="D61" t="str">
            <v>▪A drier than average season or some other factor which has reduced the farms production and income.</v>
          </cell>
          <cell r="E61" t="str">
            <v>▪The business has high operating expenses compared to the income generated.</v>
          </cell>
          <cell r="F61" t="str">
            <v>▪Possibly the price for your products has been lower than average.</v>
          </cell>
          <cell r="G61" t="str">
            <v xml:space="preserve">▪The selection of crops or livestock may not have been the optimum choice for this year. </v>
          </cell>
          <cell r="H61"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62">
          <cell r="A62">
            <v>10.199999999999999</v>
          </cell>
          <cell r="B62" t="str">
            <v>Average (55% - 65%)</v>
          </cell>
          <cell r="C62" t="str">
            <v>Receiving an average value for this performance indicator may indicate:</v>
          </cell>
          <cell r="D62" t="str">
            <v>▪A drier than average season or some other factor which has reduced the farms production and income.</v>
          </cell>
          <cell r="E62" t="str">
            <v>▪The business has slightly higher operating expenses compared to the income generated.</v>
          </cell>
          <cell r="F62" t="str">
            <v xml:space="preserve">▪Possibly the price for your products has been lower than average for this year. </v>
          </cell>
          <cell r="G62" t="str">
            <v>▪The selection of crops or livestock may not have been fully optimum choice for this year</v>
          </cell>
          <cell r="H62"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63">
          <cell r="A63">
            <v>10.3</v>
          </cell>
          <cell r="B63" t="str">
            <v>Strong (45% - 55%)</v>
          </cell>
          <cell r="C63" t="str">
            <v>Receiving a strong value for this performance indicator may indicate:</v>
          </cell>
          <cell r="D63" t="str">
            <v>▪This may have been an above average year for rainfall &amp; production.</v>
          </cell>
          <cell r="E63" t="str">
            <v>▪The business has good control over its operating expenses.</v>
          </cell>
          <cell r="F63" t="str">
            <v xml:space="preserve">▪The balance between operating costs and income generated are in good balance. </v>
          </cell>
          <cell r="G63" t="str">
            <v>▪The balance of enterprises are being produced in a cost-effective manner.</v>
          </cell>
          <cell r="H63" t="str">
            <v xml:space="preserve">Your cost of production for your various enterprises has been good in this year. Going forward be prepared to maintain this good cost control and be prepared to adjust your operating costs in relation to changing circumstances (i.e. Possibly more expenditure in a good year and less expenditure in a poor year). </v>
          </cell>
        </row>
        <row r="64">
          <cell r="A64">
            <v>10.4</v>
          </cell>
          <cell r="B64" t="str">
            <v>Dynamic (&lt;45%)</v>
          </cell>
          <cell r="C64" t="str">
            <v>Receiving a dynamic value for this performance indicator may indicate:</v>
          </cell>
          <cell r="D64" t="str">
            <v>▪This may have been an above average year for rainfall &amp; production.</v>
          </cell>
          <cell r="E64" t="str">
            <v>▪The business has excellent control over its operating expenses.</v>
          </cell>
          <cell r="F64" t="str">
            <v xml:space="preserve">▪The balance between operating costs and income generated are in good balance. </v>
          </cell>
          <cell r="G64" t="str">
            <v>▪The balance of enterprises are being produced in a cost-effective manner.</v>
          </cell>
          <cell r="H64" t="str">
            <v xml:space="preserve">Your cost of production for your various enterprises has been excellent in this year. Going forward be prepared to maintain this good cost control and be prepared to adjust your operating costs in relation to changing circumstances (i.e. Possibly more expenditure in a good year and less expenditure in a poor year). </v>
          </cell>
        </row>
        <row r="67">
          <cell r="A67">
            <v>11</v>
          </cell>
          <cell r="B67" t="str">
            <v/>
          </cell>
          <cell r="C67" t="str">
            <v/>
          </cell>
          <cell r="D67" t="str">
            <v/>
          </cell>
          <cell r="E67" t="str">
            <v/>
          </cell>
          <cell r="F67" t="str">
            <v/>
          </cell>
          <cell r="G67" t="str">
            <v/>
          </cell>
          <cell r="H67" t="str">
            <v>N/A - No crop enterprise</v>
          </cell>
        </row>
        <row r="68">
          <cell r="A68">
            <v>11.1</v>
          </cell>
          <cell r="B68" t="str">
            <v>Low (&lt;4%)</v>
          </cell>
          <cell r="C68" t="str">
            <v>Receiving a low value for this performance indicator may indicate:</v>
          </cell>
          <cell r="D68" t="str">
            <v>▪Below average production levels due to climatic factors like drought, frosts, hail, etc.</v>
          </cell>
          <cell r="E68" t="str">
            <v xml:space="preserve">▪Low sale price for received for commodities </v>
          </cell>
          <cell r="F68" t="str">
            <v xml:space="preserve">▪The selection of crops may not have been the optimum choice for this year. </v>
          </cell>
          <cell r="G68" t="str">
            <v>▪It may also indicate that your land value may be higher than its productive capacity.</v>
          </cell>
          <cell r="H68" t="str">
            <v xml:space="preserve">Other than a drought affected year, you need to improve your crop gross margin relative to your asset value. You can do this in several areas 1) increasing yields, 2) increasing your commodity prices, 3) changing your mix and sequence of crops, 4) looking at areas to reduce costs. </v>
          </cell>
        </row>
        <row r="69">
          <cell r="A69">
            <v>11.2</v>
          </cell>
          <cell r="B69" t="str">
            <v>Average (4% - 8%)</v>
          </cell>
          <cell r="C69" t="str">
            <v>Receiving an average value for this performance indicator may indicate:</v>
          </cell>
          <cell r="D69" t="str">
            <v>▪Average seasonal conditions.</v>
          </cell>
          <cell r="E69" t="str">
            <v>▪Average production levels and sale price for received for commodities.</v>
          </cell>
          <cell r="F69" t="str">
            <v xml:space="preserve">▪The selection of crops or livestock may have been a good choice for this year. </v>
          </cell>
          <cell r="G69" t="str">
            <v>▪It may also indicate that your land value may be suited to its productive capacity.</v>
          </cell>
          <cell r="H69" t="str">
            <v xml:space="preserve">You have performed okay for this category. However if you wish to maintain or improve your position you need to keep working in the following areas;  1) increasing yields, 2) increasing your commodity prices, 3) growing a mix and sequence of crops that are suited to your environment, 4) looking at areas to reduce costs. </v>
          </cell>
        </row>
        <row r="70">
          <cell r="A70">
            <v>11.3</v>
          </cell>
          <cell r="B70" t="str">
            <v>Strong (8% - 12%)</v>
          </cell>
          <cell r="C70" t="str">
            <v>Receiving a strong value for this performance indicator may indicate:</v>
          </cell>
          <cell r="D70" t="str">
            <v>▪An above average rainfall period.</v>
          </cell>
          <cell r="E70" t="str">
            <v xml:space="preserve">▪Strong production levels and good sale price for received for commodities. </v>
          </cell>
          <cell r="F70" t="str">
            <v xml:space="preserve">▪The selection of crops or livestock may have been an optimum choice for this year. </v>
          </cell>
          <cell r="G70" t="str">
            <v>▪It may also indicate that your land value is in line with its productive capacity.</v>
          </cell>
          <cell r="H70" t="str">
            <v>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v>
          </cell>
        </row>
        <row r="71">
          <cell r="A71">
            <v>11.4</v>
          </cell>
          <cell r="B71" t="str">
            <v>Dynamic (&gt;12%)</v>
          </cell>
          <cell r="C71" t="str">
            <v>Receiving a dynamic value for this performance indicator may indicate:</v>
          </cell>
          <cell r="D71" t="str">
            <v>▪An above average rainfall period.</v>
          </cell>
          <cell r="E71" t="str">
            <v xml:space="preserve">▪Excellent production levels and great sale price for received for commodities. </v>
          </cell>
          <cell r="F71" t="str">
            <v xml:space="preserve">▪The selection of crops or livestock may have been optimum choice for this year. </v>
          </cell>
          <cell r="G71" t="str">
            <v>▪It may also indicate that your land value is in line with its productive capacity.</v>
          </cell>
          <cell r="H71" t="str">
            <v>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v>
          </cell>
        </row>
        <row r="74">
          <cell r="A74">
            <v>12</v>
          </cell>
          <cell r="B74" t="str">
            <v/>
          </cell>
          <cell r="C74" t="str">
            <v/>
          </cell>
          <cell r="D74" t="str">
            <v/>
          </cell>
          <cell r="E74" t="str">
            <v/>
          </cell>
          <cell r="F74" t="str">
            <v/>
          </cell>
          <cell r="G74" t="str">
            <v/>
          </cell>
          <cell r="H74" t="str">
            <v>N/A - No crop enterprise</v>
          </cell>
        </row>
        <row r="75">
          <cell r="A75">
            <v>12.1</v>
          </cell>
          <cell r="B75" t="str">
            <v>Low</v>
          </cell>
          <cell r="C75" t="str">
            <v>Receiving a low value for this performance indicator may indicate:</v>
          </cell>
          <cell r="D75" t="str">
            <v>▪Below average production levels due to climatic factors like drought, frosts, hail, etc.</v>
          </cell>
          <cell r="E75" t="str">
            <v xml:space="preserve">▪Low sale price for received for commodities </v>
          </cell>
          <cell r="F75" t="str">
            <v xml:space="preserve">▪The selection of crops may not have been the optimum choice for this year. </v>
          </cell>
          <cell r="G75" t="str">
            <v>▪It may also indicate that your land value may be higher than its productive capacity.</v>
          </cell>
          <cell r="H75" t="str">
            <v xml:space="preserve">Other than a drought affected year, you need to improve your crop gross margin relative to your asset value. You can do this in several areas 1) increasing yields, 2) increasing your commodity prices, 3) changing your mix and sequence of crops, 4) looking at areas to reduce costs. </v>
          </cell>
        </row>
        <row r="76">
          <cell r="A76">
            <v>12.2</v>
          </cell>
          <cell r="B76" t="str">
            <v>Average</v>
          </cell>
          <cell r="C76" t="str">
            <v>Receiving an average value for this performance indicator may indicate:</v>
          </cell>
          <cell r="D76" t="str">
            <v>▪Average seasonal conditions and production levels.</v>
          </cell>
          <cell r="E76" t="str">
            <v>▪Average sale price for received for commodities.</v>
          </cell>
          <cell r="F76" t="str">
            <v xml:space="preserve">▪The selection of crops or livestock may have been a good choice for this year. </v>
          </cell>
          <cell r="G76" t="str">
            <v>▪It may also indicate that your land value may be suited to its productive capacity.</v>
          </cell>
          <cell r="H76" t="str">
            <v xml:space="preserve">You have performed okay for this category. However if you wish to maintain or improve your position you need to keep working in the following areas;  1) increasing yields, 2) increasing your commodity prices, 3) growing a mix and sequence of crops that are suited to your environment, 4) looking at areas to reduce costs. </v>
          </cell>
        </row>
        <row r="77">
          <cell r="A77">
            <v>12.3</v>
          </cell>
          <cell r="B77" t="str">
            <v>Strong</v>
          </cell>
          <cell r="C77" t="str">
            <v>Receiving a strong value for this performance indicator may indicate:</v>
          </cell>
          <cell r="D77" t="str">
            <v>▪An above average rainfall period and strong production levels.</v>
          </cell>
          <cell r="E77" t="str">
            <v xml:space="preserve">▪Good sale price for received for commodities. </v>
          </cell>
          <cell r="F77" t="str">
            <v xml:space="preserve">▪The selection of crops or livestock may have been an optimum choice for this year. </v>
          </cell>
          <cell r="G77" t="str">
            <v>▪It may also indicate that your land value is in line with its productive capacity.</v>
          </cell>
          <cell r="H77" t="str">
            <v xml:space="preserve">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 </v>
          </cell>
        </row>
        <row r="78">
          <cell r="A78">
            <v>12.4</v>
          </cell>
          <cell r="B78" t="str">
            <v>Dynamic</v>
          </cell>
          <cell r="C78" t="str">
            <v>Receiving a dynamic value for this performance indicator may indicate:</v>
          </cell>
          <cell r="D78" t="str">
            <v>▪An above average rainfall period.</v>
          </cell>
          <cell r="E78" t="str">
            <v xml:space="preserve">▪Excellent production levels and great sale price for received for commodities. </v>
          </cell>
          <cell r="F78" t="str">
            <v xml:space="preserve">▪The selection of crops or livestock may have been optimum choice for this year. </v>
          </cell>
          <cell r="G78" t="str">
            <v>▪It may also indicate that your land value is in line with its productive capacity.</v>
          </cell>
          <cell r="H78" t="str">
            <v>You have performed very well for this category, which means that you have a good combination of crops that are suited to your environment and your production, income and expenses are good. Going forward be prepared to continue to develop a sequence of crops that are resilient in your environment, which means being prepared to take advantage of the good seasons and to minimise the downside risks in the poorer seasons.</v>
          </cell>
        </row>
        <row r="81">
          <cell r="A81">
            <v>13</v>
          </cell>
          <cell r="B81" t="str">
            <v/>
          </cell>
          <cell r="C81" t="str">
            <v/>
          </cell>
          <cell r="D81" t="str">
            <v/>
          </cell>
          <cell r="E81" t="str">
            <v/>
          </cell>
          <cell r="F81" t="str">
            <v/>
          </cell>
          <cell r="G81" t="str">
            <v/>
          </cell>
          <cell r="H81" t="str">
            <v>N/A - No crop enterprise</v>
          </cell>
        </row>
        <row r="82">
          <cell r="A82">
            <v>13.1</v>
          </cell>
          <cell r="B82" t="str">
            <v>Low (&gt;1.2)</v>
          </cell>
          <cell r="C82" t="str">
            <v>Receiving a low value for this performance indicator may indicate:</v>
          </cell>
          <cell r="D82" t="str">
            <v>▪A drier than average season or some other factor which has reduced the farms production and income.</v>
          </cell>
          <cell r="E82" t="str">
            <v>▪That you have too much money invested in machinery relative to the earning capacity from the combination of crops you grow on the property.</v>
          </cell>
          <cell r="F82" t="str">
            <v>▪The combination of crops that you grew in this year did not produce as much income as planned.</v>
          </cell>
          <cell r="G82" t="str">
            <v>▪</v>
          </cell>
          <cell r="H82" t="str">
            <v>Other than a drought affected year, you should do a stocktake of your machinery and identify which items are surplus to your essential needs and look to sell these items. If your equipment is all required, you need to then be looking at ways in which you can increase your income from your cropping enterprises. The other option is to strategically sell items of machinery that can be replaced by using contractors (i.e. Harvesting, spraying &amp; possibly planting).</v>
          </cell>
        </row>
        <row r="83">
          <cell r="A83">
            <v>13.2</v>
          </cell>
          <cell r="B83" t="str">
            <v>Average (0.91 - 1.2)</v>
          </cell>
          <cell r="C83" t="str">
            <v>Receiving an average value for this performance indicator may indicate:</v>
          </cell>
          <cell r="D83" t="str">
            <v>▪A drier than average season or some other factor which has reduced the farms production and income.</v>
          </cell>
          <cell r="E83" t="str">
            <v>▪That you have need to investigate how much money you have invested in machinery relative to the earning capacity from the combination of crops you grow on the property.</v>
          </cell>
          <cell r="F83" t="str">
            <v>▪The combination of crops that you grew in this year did not produce as much income as planned.</v>
          </cell>
          <cell r="G83" t="str">
            <v>▪</v>
          </cell>
          <cell r="H83" t="str">
            <v>Other than a drought affected year, you should do a stocktake of your machinery and identify which items are surplus to your essential needs and look to sell these items. If your equipment is all required, you need to then be looking at ways in which you can increase your income from your cropping enterprises. The other option is to strategically sell items of machinery that can be replaced by using contractors (i.e. Harvester, sprayer &amp; possibly planter).</v>
          </cell>
        </row>
        <row r="84">
          <cell r="A84">
            <v>13.3</v>
          </cell>
          <cell r="B84" t="str">
            <v>Strong (0.6 - 0.9)</v>
          </cell>
          <cell r="C84" t="str">
            <v>Receiving a strong value for this performance indicator may indicate:</v>
          </cell>
          <cell r="D84" t="str">
            <v>▪An above average season that has resulted in extra production and farm income.</v>
          </cell>
          <cell r="E84" t="str">
            <v>▪A good balance of machinery value relative to the gross farm income.</v>
          </cell>
          <cell r="F84" t="str">
            <v>▪That you could be undervalued in machinery and that you need to upgrade older items to ensure you have access to the latest technology and innovations.</v>
          </cell>
          <cell r="G84" t="str">
            <v>▪</v>
          </cell>
          <cell r="H84" t="str">
            <v>You have a good balance of machinery value relative to farm income for this analysis period. You have two main options, 1) keep doing what you are doing because it is working, or 2) take the opportunity to strategically upgrade some items of machinery to keep abreast with latest technology and innovation.</v>
          </cell>
        </row>
        <row r="85">
          <cell r="A85">
            <v>13.4</v>
          </cell>
          <cell r="B85" t="str">
            <v>Dynamic (&lt;0.6)</v>
          </cell>
          <cell r="C85" t="str">
            <v>Receiving a dynamic value for this performance indicator may indicate:</v>
          </cell>
          <cell r="D85" t="str">
            <v>▪An above average season that has resulted in extra production and farm income.</v>
          </cell>
          <cell r="E85" t="str">
            <v>▪A good balance of machinery value relative to the gross farm income.</v>
          </cell>
          <cell r="F85" t="str">
            <v>▪That you could be undervalued in machinery and that you need to upgrade older items to ensure you have access to the latest technology and innovations.</v>
          </cell>
          <cell r="G85" t="str">
            <v>▪</v>
          </cell>
          <cell r="H85" t="str">
            <v>You have a good balance of machinery value relative to farm income for this analysis period. You have two main options, 1) keep doing what you are doing because it is working, or 2) take the opportunity to strategically upgrade some items of machinery to keep abreast with latest technology and innovation.</v>
          </cell>
        </row>
        <row r="88">
          <cell r="A88">
            <v>14</v>
          </cell>
          <cell r="B88" t="str">
            <v/>
          </cell>
          <cell r="C88" t="str">
            <v/>
          </cell>
          <cell r="D88" t="str">
            <v/>
          </cell>
          <cell r="E88" t="str">
            <v/>
          </cell>
          <cell r="F88" t="str">
            <v/>
          </cell>
          <cell r="G88" t="str">
            <v/>
          </cell>
          <cell r="H88" t="str">
            <v>N/A - No crop enterprise</v>
          </cell>
        </row>
        <row r="89">
          <cell r="A89">
            <v>14.1</v>
          </cell>
          <cell r="B89" t="str">
            <v>Low (&lt;2%)</v>
          </cell>
          <cell r="C89" t="str">
            <v>Receiving a low value for this performance indicator may indicate:</v>
          </cell>
          <cell r="D89" t="str">
            <v>▪A drier than average season or some other factor which has reduced the farms production and income.</v>
          </cell>
          <cell r="E89" t="str">
            <v xml:space="preserve">▪The business may be generating a low income which is determined by enterprise choice, commodity yield, price received per product and climatic conditions. </v>
          </cell>
          <cell r="F89" t="str">
            <v>▪It may also suggest that the business has a high cost structure for either direct or overhead costs.</v>
          </cell>
          <cell r="G89" t="str">
            <v>▪The average Australian farm return sits towards the higher end of this range, however we aim to try and set the bar a bit higher to achieve long term profitability and capital growth.</v>
          </cell>
          <cell r="H89" t="str">
            <v xml:space="preserve">Other than a drought affected result,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90">
          <cell r="A90">
            <v>14.2</v>
          </cell>
          <cell r="B90" t="str">
            <v>Average (2% - 5%)</v>
          </cell>
          <cell r="C90" t="str">
            <v>Receiving an average value for this performance indicator may indicate:</v>
          </cell>
          <cell r="D90" t="str">
            <v>▪Possibly an average season and farm production, income and expenses are in pretty good balance.</v>
          </cell>
          <cell r="E90" t="str">
            <v xml:space="preserve">▪The business may be generating an average income which is determined by enterprise choice, commodity yield, price received per product and climatic conditions. </v>
          </cell>
          <cell r="F90" t="str">
            <v>▪It may also suggest that the cost structure for the business is okay but not at the optimum level.</v>
          </cell>
          <cell r="G90" t="str">
            <v>▪The average Australian farm return sits towards the bottom end of this range, however we aim to try and set the bar a bit higher to achieve long term profitability and capital growth.</v>
          </cell>
          <cell r="H90" t="str">
            <v xml:space="preserve">This is a reasonable result, but to stretch further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91">
          <cell r="A91">
            <v>14.3</v>
          </cell>
          <cell r="B91" t="str">
            <v>Strong(6% - 8%)</v>
          </cell>
          <cell r="C91" t="str">
            <v>Receiving a strong value for this performance indicator may indicate:</v>
          </cell>
          <cell r="D91" t="str">
            <v>▪Possibly an above average season and farm production and income are up on average.</v>
          </cell>
          <cell r="E91" t="str">
            <v xml:space="preserve">▪The business may be generating an above average income which is determined by enterprise choice, commodity yield, price received per product and climatic conditions. </v>
          </cell>
          <cell r="F91" t="str">
            <v>▪It may also suggest that the cost structure for the business is good in this year.</v>
          </cell>
          <cell r="G91" t="str">
            <v>▪This result is well above the average Australian farm return, which means you have a good balance of enterprises, production, income and costs in this year.</v>
          </cell>
          <cell r="H91" t="str">
            <v xml:space="preserve">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v>
          </cell>
        </row>
        <row r="92">
          <cell r="A92">
            <v>14.4</v>
          </cell>
          <cell r="B92" t="str">
            <v>Dynamic (&gt;8%)</v>
          </cell>
          <cell r="C92" t="str">
            <v>Receiving a dynamic value for this performance indicator may indicate:</v>
          </cell>
          <cell r="D92" t="str">
            <v>▪Possibly an above average season and farm production and income are up on average.</v>
          </cell>
          <cell r="E92" t="str">
            <v xml:space="preserve">▪The business may be generating an above average income which is determined by enterprise choice, commodity yield, price received per product and climatic conditions. </v>
          </cell>
          <cell r="F92" t="str">
            <v>▪It may also suggest that the cost structure for the business is good in this year.</v>
          </cell>
          <cell r="G92" t="str">
            <v>▪This result is well above the average Australian farm return, which means you have a good balance of enterprises, production, income and costs in this year.</v>
          </cell>
          <cell r="H92" t="str">
            <v>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and there may be opportunities for expansion of the business.</v>
          </cell>
        </row>
        <row r="96">
          <cell r="A96">
            <v>15</v>
          </cell>
          <cell r="B96" t="str">
            <v/>
          </cell>
          <cell r="C96" t="str">
            <v/>
          </cell>
          <cell r="D96" t="str">
            <v/>
          </cell>
          <cell r="E96" t="str">
            <v/>
          </cell>
          <cell r="F96" t="str">
            <v/>
          </cell>
          <cell r="G96" t="str">
            <v/>
          </cell>
          <cell r="H96" t="str">
            <v>N/A - No livestock enterprise</v>
          </cell>
        </row>
        <row r="97">
          <cell r="A97">
            <v>15.1</v>
          </cell>
          <cell r="B97" t="str">
            <v>Low (&lt;$20)</v>
          </cell>
          <cell r="C97" t="str">
            <v>Receiving a low value for this performance indicator may indicate:</v>
          </cell>
          <cell r="D97" t="str">
            <v>▪A drier than average season or some other factor which has reduced the farms production and income.</v>
          </cell>
          <cell r="E97" t="str">
            <v>▪Below average production levels</v>
          </cell>
          <cell r="F97" t="str">
            <v xml:space="preserve">▪Low sale price for commodities </v>
          </cell>
          <cell r="G97" t="str">
            <v xml:space="preserve">▪The selection of livestock enterprises may not have been the optimum choice for this year. </v>
          </cell>
          <cell r="H97" t="str">
            <v>Other than a drought affected year, you should investigate the reasons for the low gross income/ha/100mm, is it related to the combination of livestock enterprises, stocking rate, lower than average production or prices, low lambing or calving %, low weight gain, low quality feed availability, etc. You them need to take appropriate actions to fix the problem.</v>
          </cell>
        </row>
        <row r="98">
          <cell r="A98">
            <v>15.2</v>
          </cell>
          <cell r="B98" t="str">
            <v>Average ($20 - $40)</v>
          </cell>
          <cell r="C98" t="str">
            <v>Receiving an average value for this performance indicator may indicate:</v>
          </cell>
          <cell r="D98" t="str">
            <v>▪Average seasonal conditions.</v>
          </cell>
          <cell r="E98" t="str">
            <v>▪Average production levels.</v>
          </cell>
          <cell r="F98" t="str">
            <v>▪Average sale price for commodities.</v>
          </cell>
          <cell r="G98" t="str">
            <v xml:space="preserve">▪The selection of livestock enterprises may not have been the optimum choice for this year. </v>
          </cell>
          <cell r="H98" t="str">
            <v xml:space="preserve">You have scored okay in this category, however to maintain or improve you should investigate all aspects that affect livestock income, such as; what combination of livestock enterprises, stocking rate, lambing and calving %, meat weight gain, wool weight, pasture quality and availability, etc. You them need to take appropriate actions to improve the livestock potential. </v>
          </cell>
        </row>
        <row r="99">
          <cell r="A99">
            <v>15.3</v>
          </cell>
          <cell r="B99" t="str">
            <v>Strong ($41 - $60)</v>
          </cell>
          <cell r="C99" t="str">
            <v>Receiving a strong value for this performance indicator may indicate:</v>
          </cell>
          <cell r="D99" t="str">
            <v>▪Possibly an above average rainfall year.</v>
          </cell>
          <cell r="E99" t="str">
            <v>▪Good production levels.</v>
          </cell>
          <cell r="F99" t="str">
            <v>▪Good prices received for the commodities.</v>
          </cell>
          <cell r="G99" t="str">
            <v>▪A good combination of enterprises.</v>
          </cell>
          <cell r="H99" t="str">
            <v>You have performed well in this category, which means you must have a good combination of livestock enterprises along with good livestock management for your environment. Continue doing what you are doing but look for small incremental changes to maintain this performance over time.</v>
          </cell>
        </row>
        <row r="100">
          <cell r="A100">
            <v>15.4</v>
          </cell>
          <cell r="B100" t="str">
            <v>Dynamic (&gt;$60)</v>
          </cell>
          <cell r="C100" t="str">
            <v>Receiving a dynamic value for this performance indicator may indicate:</v>
          </cell>
          <cell r="D100" t="str">
            <v>▪Possibly an above average rainfall year.</v>
          </cell>
          <cell r="E100" t="str">
            <v>▪Good production levels.</v>
          </cell>
          <cell r="F100" t="str">
            <v>▪Good prices received for the commodities.</v>
          </cell>
          <cell r="G100" t="str">
            <v>▪A good combination of enterprises.</v>
          </cell>
          <cell r="H100" t="str">
            <v>You have performed well in this category, which means you must have a good combination of livestock enterprises along with good livestock management for your environment. Continue doing what you are doing but look for small incremental changes to maintain this performance over time.</v>
          </cell>
        </row>
        <row r="103">
          <cell r="A103">
            <v>16</v>
          </cell>
          <cell r="B103" t="str">
            <v/>
          </cell>
          <cell r="C103" t="str">
            <v/>
          </cell>
          <cell r="D103" t="str">
            <v/>
          </cell>
          <cell r="E103" t="str">
            <v/>
          </cell>
          <cell r="F103" t="str">
            <v/>
          </cell>
          <cell r="G103" t="str">
            <v/>
          </cell>
          <cell r="H103" t="str">
            <v>N/A - No livestock enterprise</v>
          </cell>
        </row>
        <row r="104">
          <cell r="A104">
            <v>16.100000000000001</v>
          </cell>
          <cell r="B104" t="str">
            <v>Low (&lt;5%)</v>
          </cell>
          <cell r="C104" t="str">
            <v>Receiving a low value for this performance indicator may indicate:</v>
          </cell>
          <cell r="D104" t="str">
            <v>▪A drier than average season or some other factor which has reduced the farms production</v>
          </cell>
          <cell r="E104" t="str">
            <v>▪Possibly the price for your products has been lower than average for this year</v>
          </cell>
          <cell r="F104" t="str">
            <v xml:space="preserve">▪The selection of livestock enterprises may not have been the optimum choice for this year. </v>
          </cell>
          <cell r="G104" t="str">
            <v>▪It may also indicate that your land value may be higher than its productive capacity.</v>
          </cell>
          <cell r="H104" t="str">
            <v>Other than a drought affected year, you need to review your enterprise choice and management activities in order to find ways to increase farm income.</v>
          </cell>
        </row>
        <row r="105">
          <cell r="A105">
            <v>16.2</v>
          </cell>
          <cell r="B105" t="str">
            <v>Average (5% - 10%)</v>
          </cell>
          <cell r="C105" t="str">
            <v>Receiving an average value for this performance indicator may indicate:</v>
          </cell>
          <cell r="D105" t="str">
            <v>▪An average rainfall season.</v>
          </cell>
          <cell r="E105" t="str">
            <v xml:space="preserve">▪Average commodity prices. </v>
          </cell>
          <cell r="F105" t="str">
            <v xml:space="preserve">▪The selection of livestock enterprises are suited to your property. </v>
          </cell>
          <cell r="G105" t="str">
            <v>▪Land value may be in-line with its productive capacity</v>
          </cell>
          <cell r="H105" t="str">
            <v xml:space="preserve">You should continue to review your enterprise choice and management activities. There may be opportunity to improve farm gross income by optimising the mix of livestock enterprises as well as increasing yields or improve the sale price. </v>
          </cell>
        </row>
        <row r="106">
          <cell r="A106">
            <v>16.3</v>
          </cell>
          <cell r="B106" t="str">
            <v>Strong (11% - 15%)</v>
          </cell>
          <cell r="C106" t="str">
            <v>Receiving a strong value for this performance indicator may indicate:</v>
          </cell>
          <cell r="D106" t="str">
            <v>▪This may have been an above average year for rainfall</v>
          </cell>
          <cell r="E106" t="str">
            <v>▪Possibly the price for your products has been above average</v>
          </cell>
          <cell r="F106" t="str">
            <v xml:space="preserve">▪The selection of livestock enterprises has been well suited for this year </v>
          </cell>
          <cell r="G106" t="str">
            <v>▪Land value is in line with its productive capacity</v>
          </cell>
          <cell r="H106" t="str">
            <v>Your combination of enterprises has performed well this year, keep progressing and looking at ways to increase yield or production and maximise your price. As your asset base increases in value you will need to continue to improve your productive performance to maintain or improve this performance indicator.</v>
          </cell>
        </row>
        <row r="107">
          <cell r="A107">
            <v>16.399999999999999</v>
          </cell>
          <cell r="B107" t="str">
            <v>Dynamic (&gt;15%)</v>
          </cell>
          <cell r="C107" t="str">
            <v>Receiving a dynamic value for this performance indicator may indicate:</v>
          </cell>
          <cell r="D107" t="str">
            <v>▪This may have been an above average year for rainfall</v>
          </cell>
          <cell r="E107" t="str">
            <v>▪An excellent capacity to generate income relative to the assets managed value</v>
          </cell>
          <cell r="F107" t="str">
            <v xml:space="preserve">▪Land value is in line or below with its productive capacity </v>
          </cell>
          <cell r="G107" t="str">
            <v>▪Higher than average production levels and price for products sold</v>
          </cell>
          <cell r="H107" t="str">
            <v>Your combination of enterprises has performed very well this year, if you can maintain this level of income you are well placed to make good returns into the future. Remember to keep progressing and looking at ways to increase yield or production and maximise your price. As your asset base increases in value you will need to continue to improve your productive performance to maintain or improve this performance indicator.</v>
          </cell>
        </row>
        <row r="110">
          <cell r="A110">
            <v>17</v>
          </cell>
          <cell r="B110" t="str">
            <v/>
          </cell>
          <cell r="C110" t="str">
            <v/>
          </cell>
          <cell r="D110" t="str">
            <v/>
          </cell>
          <cell r="E110" t="str">
            <v/>
          </cell>
          <cell r="F110" t="str">
            <v/>
          </cell>
          <cell r="G110" t="str">
            <v/>
          </cell>
          <cell r="H110" t="str">
            <v>N/A - No livestock enterprise</v>
          </cell>
        </row>
        <row r="111">
          <cell r="A111">
            <v>17.100000000000001</v>
          </cell>
          <cell r="B111" t="str">
            <v>Low (&gt;60%)</v>
          </cell>
          <cell r="C111" t="str">
            <v>Receiving a low value for this performance indicator may indicate:</v>
          </cell>
          <cell r="D111" t="str">
            <v>▪A drier than average season or some other factor which has reduced the farms production and income.</v>
          </cell>
          <cell r="E111" t="str">
            <v>▪The business has high operating expenses compared to the income generated.</v>
          </cell>
          <cell r="F111" t="str">
            <v>▪Possibly the price for your products has been lower than average.</v>
          </cell>
          <cell r="G111" t="str">
            <v xml:space="preserve">▪The selection of crops or livestock may not have been the optimum choice for this year. </v>
          </cell>
          <cell r="H111"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112">
          <cell r="A112">
            <v>17.2</v>
          </cell>
          <cell r="B112" t="str">
            <v>Average (50% - 60%)</v>
          </cell>
          <cell r="C112" t="str">
            <v>Receiving an average value for this performance indicator may indicate:</v>
          </cell>
          <cell r="D112" t="str">
            <v>▪An average season.</v>
          </cell>
          <cell r="E112" t="str">
            <v>▪Operating expenses are in-line to the income generated.</v>
          </cell>
          <cell r="F112" t="str">
            <v xml:space="preserve">▪Possibly the price for your products has been lower than average for this year. </v>
          </cell>
          <cell r="G112" t="str">
            <v>▪The selection of livestock enterprises may not have been fully optimum choice for this year</v>
          </cell>
          <cell r="H112" t="str">
            <v xml:space="preserve">Other than a drought affected year, you need to firstly review the cost structure of your business and look for areas where you can reduce costs, secondly you need to analyse the combination of enterprises and their performance to ensure they are producing an acceptable level of income relative to your asset value. </v>
          </cell>
        </row>
        <row r="113">
          <cell r="A113">
            <v>17.3</v>
          </cell>
          <cell r="B113" t="str">
            <v>Strong (40% - 50%)</v>
          </cell>
          <cell r="C113" t="str">
            <v>Receiving a strong value for this performance indicator may indicate:</v>
          </cell>
          <cell r="D113" t="str">
            <v>▪This may have been an above average year for rainfall &amp; production.</v>
          </cell>
          <cell r="E113" t="str">
            <v>▪The business has good control over its operating expenses.</v>
          </cell>
          <cell r="F113" t="str">
            <v xml:space="preserve">▪The balance between operating costs and income generated are in good balance. </v>
          </cell>
          <cell r="G113" t="str">
            <v>▪The balance of enterprises are being produced in a cost-effective manner.</v>
          </cell>
          <cell r="H113" t="str">
            <v xml:space="preserve">Your cost of production for your various enterprises has been good in this year. Going forward be prepared to maintain this good cost control and be prepared to adjust your operating costs in relation to changing circumstances (i.e. Possibly more expenditure in a good year and less expenditure in a poor year). </v>
          </cell>
        </row>
        <row r="114">
          <cell r="A114">
            <v>17.399999999999999</v>
          </cell>
          <cell r="B114" t="str">
            <v>Dynamic (&lt;40%)</v>
          </cell>
          <cell r="C114" t="str">
            <v>Receiving a dynamic value for this performance indicator may indicate:</v>
          </cell>
          <cell r="D114" t="str">
            <v>▪This may have been an above average year for rainfall &amp; production.</v>
          </cell>
          <cell r="E114" t="str">
            <v>▪The business has excellent control over its operating expenses.</v>
          </cell>
          <cell r="F114" t="str">
            <v xml:space="preserve">▪The balance between operating costs and income generated are in good balance. </v>
          </cell>
          <cell r="G114" t="str">
            <v>▪The balance of enterprises are being produced in a cost-effective manner.</v>
          </cell>
          <cell r="H114" t="str">
            <v xml:space="preserve">Your cost of production for your various enterprises has been excellent in this year. Going forward be prepared to maintain this good cost control and be prepared to adjust your operating costs in relation to changing circumstances (i.e. Possibly more expenditure in a good year and less expenditure in a poor year). </v>
          </cell>
        </row>
        <row r="117">
          <cell r="A117">
            <v>18</v>
          </cell>
          <cell r="B117" t="str">
            <v/>
          </cell>
          <cell r="C117" t="str">
            <v/>
          </cell>
          <cell r="D117" t="str">
            <v/>
          </cell>
          <cell r="E117" t="str">
            <v/>
          </cell>
          <cell r="F117" t="str">
            <v/>
          </cell>
          <cell r="G117" t="str">
            <v/>
          </cell>
          <cell r="H117" t="str">
            <v>N/A - No livestock enterprise</v>
          </cell>
        </row>
        <row r="118">
          <cell r="A118">
            <v>18.100000000000001</v>
          </cell>
          <cell r="B118" t="str">
            <v>Low (&lt;3%)</v>
          </cell>
          <cell r="C118" t="str">
            <v>Receiving a low value for this performance indicator may indicate:</v>
          </cell>
          <cell r="D118" t="str">
            <v>▪Below average production levels due to climatic factors (e.g. heat waves, cold days etc.)</v>
          </cell>
          <cell r="E118" t="str">
            <v xml:space="preserve">▪Low sale price for received for livestock </v>
          </cell>
          <cell r="F118" t="str">
            <v xml:space="preserve">▪The selection of livestock may not have been the optimum choice for this year. </v>
          </cell>
          <cell r="G118" t="str">
            <v>▪It may also indicate that your land value may be higher than its productive capacity.</v>
          </cell>
          <cell r="H118" t="str">
            <v xml:space="preserve">Other than a drought affected year, you need to improve your livestock gross margin relative to your asset value. You can do this in several areas 1) increasing production, 2) increasing sale price, 3) changing your livestock mix, 4) looking at areas to reduce costs. </v>
          </cell>
        </row>
        <row r="119">
          <cell r="A119">
            <v>18.2</v>
          </cell>
          <cell r="B119" t="str">
            <v>Average (3% - 5%)</v>
          </cell>
          <cell r="C119" t="str">
            <v>Receiving an average value for this performance indicator may indicate:</v>
          </cell>
          <cell r="D119" t="str">
            <v>▪Average seasonal conditions.</v>
          </cell>
          <cell r="E119" t="str">
            <v>▪Average production levels and sale price for received for livestock</v>
          </cell>
          <cell r="F119" t="str">
            <v xml:space="preserve">▪The selection of livestock may have been a good choice for this year. </v>
          </cell>
          <cell r="G119" t="str">
            <v>▪It may also indicate that your land value may be suited to its productive capacity.</v>
          </cell>
          <cell r="H119" t="str">
            <v>You have performed okay for this category. However if you wish to maintain or improve your position you need to keep working in the following areas;  1) increasing production, 2) increasing sale price, 3) changing your livestock mix, 4) looking at areas to reduce costs.</v>
          </cell>
        </row>
        <row r="120">
          <cell r="A120">
            <v>18.3</v>
          </cell>
          <cell r="B120" t="str">
            <v>Strong (6% - 9%)</v>
          </cell>
          <cell r="C120" t="str">
            <v>Receiving a strong value for this performance indicator may indicate:</v>
          </cell>
          <cell r="D120" t="str">
            <v>▪An above average rainfall period.</v>
          </cell>
          <cell r="E120" t="str">
            <v xml:space="preserve">▪Strong production levels and good sale price for received for livestock </v>
          </cell>
          <cell r="F120" t="str">
            <v xml:space="preserve">▪The selection of livestock may have been an optimum choice for this year. </v>
          </cell>
          <cell r="G120" t="str">
            <v>▪It may also indicate that your land value is in line with its productive capacity.</v>
          </cell>
          <cell r="H120" t="str">
            <v xml:space="preserve">You have performed very well for this category, which means that you have a good choice of livestock production system that is suited to your environment and your income and expenses are good. </v>
          </cell>
        </row>
        <row r="121">
          <cell r="A121">
            <v>18.399999999999999</v>
          </cell>
          <cell r="B121" t="str">
            <v>Dynamic (&gt;9%)</v>
          </cell>
          <cell r="C121" t="str">
            <v>Receiving a dynamic value for this performance indicator may indicate:</v>
          </cell>
          <cell r="D121" t="str">
            <v>▪An above average rainfall period.</v>
          </cell>
          <cell r="E121" t="str">
            <v xml:space="preserve">▪Excellent production levels and great sale price for received for livestock </v>
          </cell>
          <cell r="F121" t="str">
            <v xml:space="preserve">▪The selection of livestock may have been optimum choice for this year. </v>
          </cell>
          <cell r="G121" t="str">
            <v>▪It may also indicate that your land value is in line with its productive capacity.</v>
          </cell>
          <cell r="H121" t="str">
            <v xml:space="preserve">You have performed very well for this category, which means that you have a good choice of livestock production system that is suited to your environment and your income and expenses are good. </v>
          </cell>
        </row>
        <row r="123">
          <cell r="B123" t="str">
            <v>Gross margin/DSE</v>
          </cell>
        </row>
        <row r="124">
          <cell r="A124">
            <v>19</v>
          </cell>
          <cell r="B124" t="str">
            <v/>
          </cell>
          <cell r="C124" t="str">
            <v/>
          </cell>
          <cell r="D124" t="str">
            <v/>
          </cell>
          <cell r="E124" t="str">
            <v/>
          </cell>
          <cell r="F124" t="str">
            <v/>
          </cell>
          <cell r="G124" t="str">
            <v/>
          </cell>
          <cell r="H124" t="str">
            <v>N/A - No livestock enterprise</v>
          </cell>
        </row>
        <row r="125">
          <cell r="A125">
            <v>19.100000000000001</v>
          </cell>
          <cell r="B125" t="str">
            <v>Low (&lt;$10)</v>
          </cell>
          <cell r="C125" t="str">
            <v>Receiving a low value for this performance indicator may indicate:</v>
          </cell>
          <cell r="D125" t="str">
            <v>▪A drier than average season or some other factor which has reduced the farms production and income.</v>
          </cell>
          <cell r="E125" t="str">
            <v>▪Below average production levels (i.e. Weight gain, lambing/calving %, wool cut, etc.) and below average prices.</v>
          </cell>
          <cell r="F125" t="str">
            <v xml:space="preserve">▪High operating costs. </v>
          </cell>
          <cell r="G125" t="str">
            <v>▪The selection of livestock enterprises may not have been suited for this year.</v>
          </cell>
          <cell r="H125" t="str">
            <v>Other than a drought affected year, you need to assess the following things; 1) have I got the optimum combination of livestock enterprises, 2) What can I do to lift my production levels, 3)What can I do to increase my average prices, 4) In what areas can I reduce my expenditure.</v>
          </cell>
        </row>
        <row r="126">
          <cell r="A126">
            <v>19.2</v>
          </cell>
          <cell r="B126" t="str">
            <v>Average ($10 - $20)</v>
          </cell>
          <cell r="C126" t="str">
            <v>Receiving an average value for this performance indicator may indicate:</v>
          </cell>
          <cell r="D126" t="str">
            <v>▪Average seasonal conditions.</v>
          </cell>
          <cell r="E126" t="str">
            <v xml:space="preserve">▪Average production levels and average prices. </v>
          </cell>
          <cell r="F126" t="str">
            <v>▪Average operating costs.</v>
          </cell>
          <cell r="G126" t="str">
            <v>▪The selection of livestock enterprises has been suitable for this year.</v>
          </cell>
          <cell r="H126" t="str">
            <v>You have performed okay in this category, however to improve you need to assess the following things; 1) have I got the optimum combination of livestock enterprises, 2) What can I do to lift my production levels, 3) What can I do to increase my average prices, 4) In what areas can I reduce my expenditure.</v>
          </cell>
        </row>
        <row r="127">
          <cell r="A127">
            <v>19.3</v>
          </cell>
          <cell r="B127" t="str">
            <v>Strong ($20 - $30)</v>
          </cell>
          <cell r="C127" t="str">
            <v>Receiving a strong value for this performance indicator may indicate:</v>
          </cell>
          <cell r="D127" t="str">
            <v>▪Above average seasonal conditions.</v>
          </cell>
          <cell r="E127" t="str">
            <v>▪Good production levels and good prices</v>
          </cell>
          <cell r="F127" t="str">
            <v>▪Operating costs are in balance with income produced.</v>
          </cell>
          <cell r="G127" t="str">
            <v>▪The selection of livestock enterprises has been well suited for this year.</v>
          </cell>
          <cell r="H127" t="str">
            <v>You have performed strongly in this category, which means that you have a good mix of livestock enterprises and they have performed well from a production, income and cost perspective during this analysis period. If this was a better than average season then you need continue to work hard in the following areas to maintain your position  1) have I got the optimum combination of livestock enterprises, 2) What can I do to lift my production levels, 3) What can I do to increase my average prices, 4) In what areas can I reduce my expenditure.</v>
          </cell>
        </row>
        <row r="128">
          <cell r="A128">
            <v>19.399999999999999</v>
          </cell>
          <cell r="B128" t="str">
            <v>Dynamic ($30)</v>
          </cell>
          <cell r="C128" t="str">
            <v>Receiving a dynamic value for this performance indicator may indicate:</v>
          </cell>
          <cell r="D128" t="str">
            <v>▪Above average seasonal conditions.</v>
          </cell>
          <cell r="E128" t="str">
            <v>▪Good production levels and good prices</v>
          </cell>
          <cell r="F128" t="str">
            <v>▪Operating costs are in balance with income produced.</v>
          </cell>
          <cell r="G128" t="str">
            <v>▪The selection of livestock enterprises has been well suited for this year.</v>
          </cell>
          <cell r="H128" t="str">
            <v>You have performed very strongly in this category, which means that you have a good mix of livestock enterprises and they have performed well from a production, income and cost perspective during this analysis period. If this was a better than average season then you need continue to work hard in the following areas to maintain your position  1) have I got the optimum combination of livestock enterprises, 2) What can I do to lift my production levels, 3) What can I do to increase my average prices, 4) In what areas can I reduce my expenditure.</v>
          </cell>
        </row>
        <row r="130">
          <cell r="B130" t="str">
            <v xml:space="preserve">Gross margin/Ha Value </v>
          </cell>
        </row>
        <row r="131">
          <cell r="A131">
            <v>20</v>
          </cell>
          <cell r="B131" t="str">
            <v/>
          </cell>
          <cell r="C131" t="str">
            <v/>
          </cell>
          <cell r="D131" t="str">
            <v/>
          </cell>
          <cell r="E131" t="str">
            <v/>
          </cell>
          <cell r="F131" t="str">
            <v/>
          </cell>
          <cell r="G131" t="str">
            <v/>
          </cell>
          <cell r="H131" t="str">
            <v>N/A - No livestock enterprise</v>
          </cell>
        </row>
        <row r="132">
          <cell r="A132">
            <v>20.100000000000001</v>
          </cell>
          <cell r="B132" t="str">
            <v>Low</v>
          </cell>
          <cell r="C132" t="str">
            <v>Receiving a low value for this performance indicator may indicate:</v>
          </cell>
          <cell r="D132" t="str">
            <v>▪Below average climatic conditions which have limited production and income.</v>
          </cell>
          <cell r="E132" t="str">
            <v xml:space="preserve">▪Low sale price for received for commodities </v>
          </cell>
          <cell r="F132" t="str">
            <v xml:space="preserve">▪The selection of livestock enterprises may not have been the optimum choice for this year. </v>
          </cell>
          <cell r="G132" t="str">
            <v>▪It may also indicate that your land value may be higher than its productive capacity.</v>
          </cell>
          <cell r="H132" t="str">
            <v xml:space="preserve">Other than a drought affected year, you need to improve your livestock gross margin relative to your asset value. You can do this in a number of areas 1) changing your mix of livestock enterprises, 2) increasing productivity (i.e. Higher lambing/calving %, better growth rates, better wool growth, etc), 3) increasing your commodity prices, 4) looking at areas to reduce costs. </v>
          </cell>
        </row>
        <row r="133">
          <cell r="A133">
            <v>20.2</v>
          </cell>
          <cell r="B133" t="str">
            <v>Average</v>
          </cell>
          <cell r="C133" t="str">
            <v>Receiving an average value for this performance indicator may indicate:</v>
          </cell>
          <cell r="D133" t="str">
            <v>▪Average seasonal conditions.</v>
          </cell>
          <cell r="E133" t="str">
            <v>▪Average production levels and sale price for received for commodities.</v>
          </cell>
          <cell r="F133" t="str">
            <v xml:space="preserve">▪The selection of livestock enterprises may have been a good choice for this year. </v>
          </cell>
          <cell r="G133" t="str">
            <v>▪It may also indicate that your land value may be suited to its productive capacity.</v>
          </cell>
          <cell r="H133" t="str">
            <v>You have performed okay for this category. However if you wish to maintain or improve your position you need to keep working in the following areas; 1) changing your mix of livestock enterprises, 2) increasing productivity (i.e. Higher lambing/calving %, better growth rates, better wool growth, etc), 3) increasing your commodity prices, 4) looking at areas to reduce costs.</v>
          </cell>
        </row>
        <row r="134">
          <cell r="A134">
            <v>20.3</v>
          </cell>
          <cell r="B134" t="str">
            <v>Strong</v>
          </cell>
          <cell r="C134" t="str">
            <v>Receiving a strong value for this performance indicator may indicate:</v>
          </cell>
          <cell r="D134" t="str">
            <v>▪An above average rainfall period.</v>
          </cell>
          <cell r="E134" t="str">
            <v xml:space="preserve">▪Strong production levels and good sale price for received for commodities. </v>
          </cell>
          <cell r="F134" t="str">
            <v xml:space="preserve">▪The selection of livestock enterprises may have been an optimum choice for this year. </v>
          </cell>
          <cell r="G134" t="str">
            <v>▪It may also indicate that your land value is in line with its productive capacity.</v>
          </cell>
          <cell r="H134" t="str">
            <v xml:space="preserve">You have performed very well for this category, which means that you have a good combination of livestock enterprises that are suited to your environment and your production, income and expenses are good. Going forward be prepared to continue to develop the optimum mix of livestock enterprises that are resilient in your environment, which means being prepared to take advantage of the good seasons and to minimise the downside risks in the poorer seasons. </v>
          </cell>
        </row>
        <row r="135">
          <cell r="A135">
            <v>20.399999999999999</v>
          </cell>
          <cell r="B135" t="str">
            <v>Dynamic</v>
          </cell>
          <cell r="C135" t="str">
            <v>Receiving a dynamic value for this performance indicator may indicate:</v>
          </cell>
          <cell r="D135" t="str">
            <v>▪An above average rainfall period.</v>
          </cell>
          <cell r="E135" t="str">
            <v xml:space="preserve">▪Excellent production levels and great sale price for received for commodities. </v>
          </cell>
          <cell r="F135" t="str">
            <v xml:space="preserve">▪The selection of livestock enterprises may have been optimum choice for this year. </v>
          </cell>
          <cell r="G135" t="str">
            <v>▪It may also indicate that your land value is in line with its productive capacity.</v>
          </cell>
          <cell r="H135" t="str">
            <v xml:space="preserve">You have performed very well for this category, which means that you have a good combination of livestock enterprises that are suited to your environment and your production, income and expenses are good. Going forward be prepared to continue to develop the optimum mix of livestock enterprises that are resilient in your environment, which means being prepared to take advantage of the good seasons and to minimise the downside risks in the poorer seasons. </v>
          </cell>
        </row>
        <row r="137">
          <cell r="B137" t="str">
            <v>ROAM</v>
          </cell>
        </row>
        <row r="138">
          <cell r="A138">
            <v>21</v>
          </cell>
          <cell r="B138" t="str">
            <v/>
          </cell>
          <cell r="C138" t="str">
            <v/>
          </cell>
          <cell r="D138" t="str">
            <v/>
          </cell>
          <cell r="E138" t="str">
            <v/>
          </cell>
          <cell r="F138" t="str">
            <v/>
          </cell>
          <cell r="G138" t="str">
            <v/>
          </cell>
          <cell r="H138" t="str">
            <v>N/A - No livestock enterprise</v>
          </cell>
        </row>
        <row r="139">
          <cell r="A139">
            <v>21.1</v>
          </cell>
          <cell r="B139" t="str">
            <v>Low (&lt;2%)</v>
          </cell>
          <cell r="C139" t="str">
            <v>Receiving a low value for this performance indicator may indicate:</v>
          </cell>
          <cell r="D139" t="str">
            <v>▪A drier than average season or some other factor which has reduced the farms production and income.</v>
          </cell>
          <cell r="E139" t="str">
            <v xml:space="preserve">▪The business may be generating a low income which is determined by enterprise choice, commodity yield, price received per product and climatic conditions. </v>
          </cell>
          <cell r="F139" t="str">
            <v>▪It may also suggest that the business has a high cost structure for either direct or overhead costs.</v>
          </cell>
          <cell r="G139" t="str">
            <v>▪The average Australian farm return sits towards the higher end of this range, however we aim to try and set the bar a bit higher to achieve long term profitability and capital growth.</v>
          </cell>
          <cell r="H139" t="str">
            <v xml:space="preserve">Other than a drought affected result,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140">
          <cell r="A140">
            <v>21.2</v>
          </cell>
          <cell r="B140" t="str">
            <v>Average (2% - 4%)</v>
          </cell>
          <cell r="C140" t="str">
            <v>Receiving an average value for this performance indicator may indicate:</v>
          </cell>
          <cell r="D140" t="str">
            <v>▪Possibly an average season and farm production, income and expenses are in pretty good balance.</v>
          </cell>
          <cell r="E140" t="str">
            <v xml:space="preserve">▪The business may be generating an average income which is determined by enterprise choice, commodity yield, price received per product and climatic conditions. </v>
          </cell>
          <cell r="F140" t="str">
            <v>▪It may also suggest that the cost structure for the business is okay but not at the optimum level.</v>
          </cell>
          <cell r="G140" t="str">
            <v>▪The average Australian farm return sits towards the bottom end of this range, however we aim to try and set the bar a bit higher to achieve long term profitability and capital growth.</v>
          </cell>
          <cell r="H140" t="str">
            <v xml:space="preserve">This is a reasonable result, but to stretch further you need to review the farms ability to generate operating profit relative to the value of the asset base. You can start by reviewing your choice of enterprises and then analysing commodity yields, prices received, management activities in order to find ways to increase farm income. You also need to review the various cost sectors of your business and determine if a reduction in costs can be achieved.  </v>
          </cell>
        </row>
        <row r="141">
          <cell r="A141">
            <v>21.3</v>
          </cell>
          <cell r="B141" t="str">
            <v>Strong (5% - 6%)</v>
          </cell>
          <cell r="C141" t="str">
            <v>Receiving a strong value for this performance indicator may indicate:</v>
          </cell>
          <cell r="D141" t="str">
            <v>▪Possibly an above average season and farm production and income are up on average.</v>
          </cell>
          <cell r="E141" t="str">
            <v xml:space="preserve">▪The business may be generating an above average income which is determined by enterprise choice, commodity yield, price received per product and climatic conditions. </v>
          </cell>
          <cell r="F141" t="str">
            <v>▪It may also suggest that the cost structure for the business is good in this year.</v>
          </cell>
          <cell r="G141" t="str">
            <v>▪This result is well above the average Australian farm return, which means you have a good balance of enterprises, production, income and costs in this year.</v>
          </cell>
          <cell r="H141" t="str">
            <v xml:space="preserve">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v>
          </cell>
        </row>
        <row r="142">
          <cell r="A142">
            <v>21.4</v>
          </cell>
          <cell r="B142" t="str">
            <v>Dynamic (&gt;6%)</v>
          </cell>
          <cell r="C142" t="str">
            <v>Receiving a dynamic value for this performance indicator may indicate:</v>
          </cell>
          <cell r="D142" t="str">
            <v>▪Possibly an above average season and farm production and income are up on average.</v>
          </cell>
          <cell r="E142" t="str">
            <v xml:space="preserve">▪The business may be generating an above average income which is determined by enterprise choice, commodity yield, price received per product and climatic conditions. </v>
          </cell>
          <cell r="F142" t="str">
            <v>▪It may also suggest that the cost structure for the business is good in this year.</v>
          </cell>
          <cell r="G142" t="str">
            <v>▪This result is well above the average Australian farm return, which means you have a good balance of enterprises, production, income and costs in this year.</v>
          </cell>
          <cell r="H142" t="str">
            <v>If this has been an above average season, you should make the most of the opportunity and allocate your profits wisely (i.e. This may include reducing debt, investing money into Farm Management Deposits (FMD’s), investing in capital development or keep reserves of cash, grain or fodder for future droughts). If this is an average year then continue to do what you are doing because the business is performing well and there may be opportunities for expansion of the business.</v>
          </cell>
        </row>
      </sheetData>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135D2-2642-4953-BB48-966FC6D87247}">
  <dimension ref="A1:U67"/>
  <sheetViews>
    <sheetView tabSelected="1" zoomScaleNormal="100" workbookViewId="0">
      <selection activeCell="B6" sqref="B6"/>
    </sheetView>
  </sheetViews>
  <sheetFormatPr baseColWidth="10" defaultColWidth="9.109375" defaultRowHeight="13.8" x14ac:dyDescent="0.25"/>
  <cols>
    <col min="1" max="21" width="9.6640625" style="1" customWidth="1"/>
    <col min="22" max="16384" width="9.109375" style="1"/>
  </cols>
  <sheetData>
    <row r="1" spans="1:21" ht="20.25" customHeight="1" x14ac:dyDescent="0.25">
      <c r="A1" s="91" t="s">
        <v>106</v>
      </c>
      <c r="B1" s="91"/>
      <c r="C1" s="91"/>
      <c r="D1" s="91"/>
      <c r="E1" s="91"/>
      <c r="F1" s="91"/>
      <c r="G1" s="91"/>
      <c r="H1" s="91"/>
      <c r="I1" s="91"/>
      <c r="J1" s="91"/>
      <c r="K1" s="91"/>
      <c r="L1" s="91"/>
      <c r="M1" s="91"/>
      <c r="N1" s="91"/>
      <c r="O1" s="91"/>
      <c r="P1" s="91"/>
      <c r="Q1" s="91"/>
      <c r="R1" s="91"/>
      <c r="S1" s="91"/>
      <c r="T1" s="91"/>
      <c r="U1" s="91"/>
    </row>
    <row r="2" spans="1:21" ht="20.25" customHeight="1" x14ac:dyDescent="0.25">
      <c r="A2" s="91"/>
      <c r="B2" s="91"/>
      <c r="C2" s="91"/>
      <c r="D2" s="91"/>
      <c r="E2" s="91"/>
      <c r="F2" s="91"/>
      <c r="G2" s="91"/>
      <c r="H2" s="91"/>
      <c r="I2" s="91"/>
      <c r="J2" s="91"/>
      <c r="K2" s="91"/>
      <c r="L2" s="91"/>
      <c r="M2" s="91"/>
      <c r="N2" s="91"/>
      <c r="O2" s="91"/>
      <c r="P2" s="91"/>
      <c r="Q2" s="91"/>
      <c r="R2" s="91"/>
      <c r="S2" s="91"/>
      <c r="T2" s="91"/>
      <c r="U2" s="91"/>
    </row>
    <row r="4" spans="1:21" x14ac:dyDescent="0.25">
      <c r="A4" s="29" t="s">
        <v>56</v>
      </c>
    </row>
    <row r="5" spans="1:21" x14ac:dyDescent="0.25">
      <c r="A5" s="1" t="s">
        <v>57</v>
      </c>
    </row>
    <row r="6" spans="1:21" x14ac:dyDescent="0.25">
      <c r="B6" s="2" t="s">
        <v>58</v>
      </c>
    </row>
    <row r="7" spans="1:21" x14ac:dyDescent="0.25">
      <c r="B7" s="2" t="s">
        <v>59</v>
      </c>
    </row>
    <row r="8" spans="1:21" x14ac:dyDescent="0.25">
      <c r="B8" s="2" t="s">
        <v>60</v>
      </c>
      <c r="H8" s="2"/>
    </row>
    <row r="9" spans="1:21" x14ac:dyDescent="0.25">
      <c r="B9" s="2" t="s">
        <v>61</v>
      </c>
      <c r="H9" s="2"/>
    </row>
    <row r="11" spans="1:21" x14ac:dyDescent="0.25">
      <c r="A11" s="1" t="s">
        <v>66</v>
      </c>
    </row>
    <row r="13" spans="1:21" x14ac:dyDescent="0.25">
      <c r="A13" s="43" t="s">
        <v>67</v>
      </c>
    </row>
    <row r="14" spans="1:21" x14ac:dyDescent="0.25">
      <c r="A14" s="68" t="s">
        <v>68</v>
      </c>
    </row>
    <row r="15" spans="1:21" x14ac:dyDescent="0.25">
      <c r="A15" s="68" t="s">
        <v>69</v>
      </c>
    </row>
    <row r="16" spans="1:21" x14ac:dyDescent="0.25">
      <c r="A16" s="68" t="s">
        <v>70</v>
      </c>
    </row>
    <row r="17" spans="1:2" x14ac:dyDescent="0.25">
      <c r="A17" s="68" t="s">
        <v>71</v>
      </c>
    </row>
    <row r="18" spans="1:2" x14ac:dyDescent="0.25">
      <c r="A18" s="68" t="s">
        <v>72</v>
      </c>
    </row>
    <row r="20" spans="1:2" x14ac:dyDescent="0.25">
      <c r="A20" s="29" t="s">
        <v>73</v>
      </c>
    </row>
    <row r="21" spans="1:2" x14ac:dyDescent="0.25">
      <c r="A21" s="1" t="s">
        <v>79</v>
      </c>
      <c r="B21" s="68" t="s">
        <v>82</v>
      </c>
    </row>
    <row r="22" spans="1:2" x14ac:dyDescent="0.25">
      <c r="B22" s="68" t="s">
        <v>74</v>
      </c>
    </row>
    <row r="23" spans="1:2" x14ac:dyDescent="0.25">
      <c r="B23" s="68" t="s">
        <v>75</v>
      </c>
    </row>
    <row r="24" spans="1:2" x14ac:dyDescent="0.25">
      <c r="B24" s="68" t="s">
        <v>76</v>
      </c>
    </row>
    <row r="26" spans="1:2" x14ac:dyDescent="0.25">
      <c r="A26" s="1" t="s">
        <v>80</v>
      </c>
      <c r="B26" s="68" t="s">
        <v>99</v>
      </c>
    </row>
    <row r="28" spans="1:2" x14ac:dyDescent="0.25">
      <c r="A28" s="29" t="s">
        <v>64</v>
      </c>
    </row>
    <row r="29" spans="1:2" x14ac:dyDescent="0.25">
      <c r="A29" s="1" t="s">
        <v>79</v>
      </c>
      <c r="B29" s="68" t="s">
        <v>81</v>
      </c>
    </row>
    <row r="30" spans="1:2" x14ac:dyDescent="0.25">
      <c r="B30" s="68" t="s">
        <v>74</v>
      </c>
    </row>
    <row r="31" spans="1:2" x14ac:dyDescent="0.25">
      <c r="B31" s="68" t="s">
        <v>83</v>
      </c>
    </row>
    <row r="32" spans="1:2" x14ac:dyDescent="0.25">
      <c r="B32" s="68" t="s">
        <v>76</v>
      </c>
    </row>
    <row r="33" spans="1:2" x14ac:dyDescent="0.25">
      <c r="B33" s="82" t="s">
        <v>111</v>
      </c>
    </row>
    <row r="34" spans="1:2" x14ac:dyDescent="0.25">
      <c r="B34" s="82" t="s">
        <v>110</v>
      </c>
    </row>
    <row r="36" spans="1:2" x14ac:dyDescent="0.25">
      <c r="A36" s="1" t="s">
        <v>80</v>
      </c>
      <c r="B36" s="68" t="s">
        <v>99</v>
      </c>
    </row>
    <row r="38" spans="1:2" x14ac:dyDescent="0.25">
      <c r="A38" s="29" t="s">
        <v>65</v>
      </c>
    </row>
    <row r="39" spans="1:2" x14ac:dyDescent="0.25">
      <c r="A39" s="1" t="s">
        <v>79</v>
      </c>
      <c r="B39" s="68" t="s">
        <v>84</v>
      </c>
    </row>
    <row r="40" spans="1:2" x14ac:dyDescent="0.25">
      <c r="B40" s="68" t="s">
        <v>85</v>
      </c>
    </row>
    <row r="41" spans="1:2" x14ac:dyDescent="0.25">
      <c r="B41" s="68" t="s">
        <v>86</v>
      </c>
    </row>
    <row r="42" spans="1:2" x14ac:dyDescent="0.25">
      <c r="B42" s="68" t="s">
        <v>87</v>
      </c>
    </row>
    <row r="43" spans="1:2" x14ac:dyDescent="0.25">
      <c r="B43" s="68" t="s">
        <v>88</v>
      </c>
    </row>
    <row r="44" spans="1:2" x14ac:dyDescent="0.25">
      <c r="B44" s="68" t="s">
        <v>100</v>
      </c>
    </row>
    <row r="45" spans="1:2" x14ac:dyDescent="0.25">
      <c r="B45" s="68" t="s">
        <v>89</v>
      </c>
    </row>
    <row r="47" spans="1:2" x14ac:dyDescent="0.25">
      <c r="A47" s="1" t="s">
        <v>80</v>
      </c>
      <c r="B47" s="68" t="s">
        <v>99</v>
      </c>
    </row>
    <row r="49" spans="1:2" x14ac:dyDescent="0.25">
      <c r="A49" s="29" t="s">
        <v>108</v>
      </c>
    </row>
    <row r="50" spans="1:2" x14ac:dyDescent="0.25">
      <c r="A50" s="1" t="s">
        <v>79</v>
      </c>
      <c r="B50" s="68" t="s">
        <v>91</v>
      </c>
    </row>
    <row r="51" spans="1:2" x14ac:dyDescent="0.25">
      <c r="B51" s="68" t="s">
        <v>74</v>
      </c>
    </row>
    <row r="52" spans="1:2" x14ac:dyDescent="0.25">
      <c r="B52" s="68" t="s">
        <v>101</v>
      </c>
    </row>
    <row r="53" spans="1:2" x14ac:dyDescent="0.25">
      <c r="B53" s="68" t="s">
        <v>102</v>
      </c>
    </row>
    <row r="54" spans="1:2" x14ac:dyDescent="0.25">
      <c r="B54" s="68" t="s">
        <v>93</v>
      </c>
    </row>
    <row r="55" spans="1:2" x14ac:dyDescent="0.25">
      <c r="B55" s="68" t="s">
        <v>95</v>
      </c>
    </row>
    <row r="56" spans="1:2" x14ac:dyDescent="0.25">
      <c r="B56" s="68" t="s">
        <v>94</v>
      </c>
    </row>
    <row r="57" spans="1:2" x14ac:dyDescent="0.25">
      <c r="B57" s="68" t="s">
        <v>103</v>
      </c>
    </row>
    <row r="58" spans="1:2" x14ac:dyDescent="0.25">
      <c r="B58" s="68" t="s">
        <v>89</v>
      </c>
    </row>
    <row r="59" spans="1:2" x14ac:dyDescent="0.25">
      <c r="B59" s="68" t="s">
        <v>96</v>
      </c>
    </row>
    <row r="61" spans="1:2" x14ac:dyDescent="0.25">
      <c r="A61" s="29" t="s">
        <v>97</v>
      </c>
    </row>
    <row r="62" spans="1:2" x14ac:dyDescent="0.25">
      <c r="A62" s="1" t="s">
        <v>104</v>
      </c>
    </row>
    <row r="63" spans="1:2" x14ac:dyDescent="0.25">
      <c r="A63" s="2" t="s">
        <v>105</v>
      </c>
    </row>
    <row r="64" spans="1:2" x14ac:dyDescent="0.25">
      <c r="A64" s="2"/>
    </row>
    <row r="66" spans="1:21" ht="45.75" customHeight="1" x14ac:dyDescent="0.25">
      <c r="A66" s="92" t="s">
        <v>109</v>
      </c>
      <c r="B66" s="92"/>
      <c r="C66" s="92"/>
      <c r="D66" s="92"/>
      <c r="E66" s="92"/>
      <c r="F66" s="92"/>
      <c r="G66" s="92"/>
      <c r="H66" s="92"/>
      <c r="I66" s="92"/>
      <c r="J66" s="92"/>
      <c r="K66" s="92"/>
      <c r="L66" s="92"/>
      <c r="M66" s="92"/>
      <c r="N66" s="92"/>
      <c r="O66" s="92"/>
      <c r="P66" s="92"/>
      <c r="Q66" s="92"/>
      <c r="R66" s="92"/>
      <c r="S66" s="92"/>
      <c r="T66" s="92"/>
      <c r="U66" s="92"/>
    </row>
    <row r="67" spans="1:21" x14ac:dyDescent="0.25">
      <c r="A67" s="73"/>
      <c r="B67" s="73"/>
      <c r="C67" s="73"/>
      <c r="D67" s="73"/>
      <c r="E67" s="73"/>
      <c r="F67" s="73"/>
      <c r="G67" s="73"/>
      <c r="H67" s="73"/>
      <c r="I67" s="73"/>
      <c r="J67" s="73"/>
      <c r="K67" s="73"/>
      <c r="L67" s="73"/>
      <c r="M67" s="73"/>
      <c r="N67" s="73"/>
      <c r="O67" s="73"/>
      <c r="P67" s="73"/>
      <c r="Q67" s="73"/>
      <c r="R67" s="73"/>
      <c r="S67" s="73"/>
      <c r="T67" s="73"/>
      <c r="U67" s="73"/>
    </row>
  </sheetData>
  <sheetProtection sheet="1" objects="1" scenarios="1"/>
  <mergeCells count="2">
    <mergeCell ref="A1:U2"/>
    <mergeCell ref="A66:U66"/>
  </mergeCells>
  <pageMargins left="0.7" right="0.7" top="0.75" bottom="0.75" header="0.3" footer="0.3"/>
  <pageSetup paperSize="9" scale="41"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AD2F-1D9D-4185-B4E2-DC1AE6BC418F}">
  <sheetPr>
    <pageSetUpPr fitToPage="1"/>
  </sheetPr>
  <dimension ref="A1:Z55"/>
  <sheetViews>
    <sheetView showOutlineSymbols="0" zoomScale="80" zoomScaleNormal="80" workbookViewId="0">
      <selection activeCell="C10" sqref="C10"/>
    </sheetView>
  </sheetViews>
  <sheetFormatPr baseColWidth="10" defaultColWidth="9.109375" defaultRowHeight="13.8" x14ac:dyDescent="0.25"/>
  <cols>
    <col min="1" max="2" width="14.5546875" style="1" customWidth="1"/>
    <col min="3" max="5" width="13.6640625" style="1" customWidth="1"/>
    <col min="6" max="7" width="3.88671875" style="1" customWidth="1"/>
    <col min="8" max="9" width="14.5546875" style="1" customWidth="1"/>
    <col min="10" max="12" width="14.33203125" style="1" customWidth="1"/>
    <col min="13" max="14" width="3.88671875" style="1" customWidth="1"/>
    <col min="15" max="16" width="14.5546875" style="1" customWidth="1"/>
    <col min="17" max="19" width="14.6640625" style="1" customWidth="1"/>
    <col min="20" max="21" width="3.88671875" style="1" customWidth="1"/>
    <col min="22" max="23" width="14.5546875" style="1" customWidth="1"/>
    <col min="24" max="26" width="14.44140625" style="1" customWidth="1"/>
    <col min="27" max="16384" width="9.109375" style="1"/>
  </cols>
  <sheetData>
    <row r="1" spans="1:26" ht="20.25" customHeight="1" x14ac:dyDescent="0.25">
      <c r="A1" s="91" t="s">
        <v>7</v>
      </c>
      <c r="B1" s="91"/>
      <c r="C1" s="91"/>
      <c r="D1" s="91"/>
      <c r="E1" s="91"/>
      <c r="F1" s="91"/>
      <c r="G1" s="91"/>
      <c r="H1" s="91"/>
      <c r="I1" s="91"/>
      <c r="J1" s="91"/>
      <c r="K1" s="91"/>
      <c r="L1" s="91"/>
      <c r="M1" s="91"/>
      <c r="N1" s="91"/>
      <c r="O1" s="91"/>
      <c r="P1" s="91"/>
      <c r="Q1" s="91"/>
      <c r="R1" s="91"/>
      <c r="S1" s="91"/>
      <c r="T1" s="91"/>
      <c r="U1" s="91"/>
      <c r="V1" s="91"/>
      <c r="W1" s="91"/>
      <c r="X1" s="91"/>
      <c r="Y1" s="91"/>
      <c r="Z1" s="91"/>
    </row>
    <row r="2" spans="1:26" ht="20.25" customHeigh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row>
    <row r="3" spans="1:26" ht="7.5" customHeight="1" x14ac:dyDescent="0.25">
      <c r="B3" s="2"/>
    </row>
    <row r="4" spans="1:26" x14ac:dyDescent="0.25">
      <c r="A4" s="1" t="s">
        <v>9</v>
      </c>
      <c r="B4" s="2"/>
    </row>
    <row r="6" spans="1:26" x14ac:dyDescent="0.25">
      <c r="A6" s="29" t="s">
        <v>107</v>
      </c>
    </row>
    <row r="7" spans="1:26" x14ac:dyDescent="0.25">
      <c r="A7" s="90" t="s">
        <v>77</v>
      </c>
      <c r="B7" s="74"/>
      <c r="C7" s="94" t="s">
        <v>63</v>
      </c>
      <c r="D7" s="94"/>
      <c r="E7" s="94"/>
      <c r="F7" s="83"/>
      <c r="G7" s="75"/>
      <c r="H7" s="74"/>
      <c r="I7" s="74"/>
      <c r="J7" s="94" t="s">
        <v>64</v>
      </c>
      <c r="K7" s="94"/>
      <c r="L7" s="94"/>
      <c r="M7" s="83"/>
      <c r="N7" s="75"/>
      <c r="O7" s="74"/>
      <c r="P7" s="74"/>
      <c r="Q7" s="94" t="s">
        <v>65</v>
      </c>
      <c r="R7" s="94"/>
      <c r="S7" s="94"/>
      <c r="T7" s="83"/>
      <c r="U7" s="75"/>
      <c r="V7" s="74"/>
      <c r="W7" s="74"/>
      <c r="X7" s="94" t="s">
        <v>90</v>
      </c>
      <c r="Y7" s="94"/>
      <c r="Z7" s="94"/>
    </row>
    <row r="8" spans="1:26" x14ac:dyDescent="0.25">
      <c r="F8" s="84"/>
      <c r="M8" s="84"/>
      <c r="T8" s="84"/>
    </row>
    <row r="9" spans="1:26" s="3" customFormat="1" ht="14.4" thickBot="1" x14ac:dyDescent="0.3">
      <c r="C9" s="70" t="s">
        <v>4</v>
      </c>
      <c r="D9" s="70" t="s">
        <v>5</v>
      </c>
      <c r="E9" s="71" t="s">
        <v>0</v>
      </c>
      <c r="F9" s="85"/>
      <c r="J9" s="72" t="s">
        <v>4</v>
      </c>
      <c r="K9" s="70" t="s">
        <v>5</v>
      </c>
      <c r="L9" s="71" t="s">
        <v>0</v>
      </c>
      <c r="M9" s="85"/>
      <c r="Q9" s="70" t="s">
        <v>4</v>
      </c>
      <c r="R9" s="71" t="s">
        <v>5</v>
      </c>
      <c r="S9" s="70" t="s">
        <v>0</v>
      </c>
      <c r="T9" s="85"/>
      <c r="X9" s="70" t="s">
        <v>4</v>
      </c>
      <c r="Y9" s="70" t="s">
        <v>5</v>
      </c>
      <c r="Z9" s="70" t="s">
        <v>0</v>
      </c>
    </row>
    <row r="10" spans="1:26" ht="14.4" thickBot="1" x14ac:dyDescent="0.3">
      <c r="A10" s="1" t="s">
        <v>6</v>
      </c>
      <c r="C10" s="6"/>
      <c r="D10" s="6"/>
      <c r="E10" s="7"/>
      <c r="F10" s="84"/>
      <c r="H10" s="1" t="s">
        <v>6</v>
      </c>
      <c r="J10" s="8"/>
      <c r="K10" s="6"/>
      <c r="L10" s="7"/>
      <c r="M10" s="84"/>
      <c r="O10" s="1" t="s">
        <v>6</v>
      </c>
      <c r="Q10" s="9"/>
      <c r="R10" s="10"/>
      <c r="S10" s="9"/>
      <c r="T10" s="84"/>
      <c r="V10" s="1" t="s">
        <v>6</v>
      </c>
      <c r="X10" s="11"/>
      <c r="Y10" s="11"/>
      <c r="Z10" s="11"/>
    </row>
    <row r="11" spans="1:26" ht="14.4" thickBot="1" x14ac:dyDescent="0.3">
      <c r="A11" s="1" t="s">
        <v>36</v>
      </c>
      <c r="C11" s="6"/>
      <c r="D11" s="6"/>
      <c r="E11" s="7"/>
      <c r="F11" s="84"/>
      <c r="H11" s="1" t="s">
        <v>36</v>
      </c>
      <c r="J11" s="8"/>
      <c r="K11" s="6"/>
      <c r="L11" s="7"/>
      <c r="M11" s="84"/>
      <c r="O11" s="1" t="s">
        <v>1</v>
      </c>
      <c r="Q11" s="9"/>
      <c r="R11" s="10"/>
      <c r="S11" s="9"/>
      <c r="T11" s="84"/>
      <c r="V11" s="1" t="s">
        <v>24</v>
      </c>
      <c r="X11" s="11"/>
      <c r="Y11" s="11"/>
      <c r="Z11" s="11"/>
    </row>
    <row r="12" spans="1:26" ht="14.4" thickBot="1" x14ac:dyDescent="0.3">
      <c r="A12" s="1" t="s">
        <v>37</v>
      </c>
      <c r="C12" s="6"/>
      <c r="D12" s="6"/>
      <c r="E12" s="7"/>
      <c r="F12" s="84"/>
      <c r="H12" s="1" t="s">
        <v>8</v>
      </c>
      <c r="J12" s="8"/>
      <c r="K12" s="6"/>
      <c r="L12" s="7"/>
      <c r="M12" s="84"/>
      <c r="O12" s="1" t="s">
        <v>14</v>
      </c>
      <c r="Q12" s="12"/>
      <c r="R12" s="13"/>
      <c r="S12" s="12"/>
      <c r="T12" s="84"/>
      <c r="V12" s="1" t="s">
        <v>54</v>
      </c>
      <c r="X12" s="11"/>
      <c r="Y12" s="11"/>
      <c r="Z12" s="11"/>
    </row>
    <row r="13" spans="1:26" ht="14.4" thickBot="1" x14ac:dyDescent="0.3">
      <c r="A13" s="1" t="s">
        <v>38</v>
      </c>
      <c r="C13" s="14"/>
      <c r="D13" s="14"/>
      <c r="E13" s="15"/>
      <c r="F13" s="84"/>
      <c r="H13" s="1" t="s">
        <v>39</v>
      </c>
      <c r="J13" s="16"/>
      <c r="K13" s="17"/>
      <c r="L13" s="18"/>
      <c r="M13" s="84"/>
      <c r="O13" s="1" t="s">
        <v>15</v>
      </c>
      <c r="Q13" s="9"/>
      <c r="R13" s="10"/>
      <c r="S13" s="9"/>
      <c r="T13" s="84"/>
      <c r="V13" s="1" t="s">
        <v>23</v>
      </c>
      <c r="X13" s="19">
        <f>X11*X12</f>
        <v>0</v>
      </c>
      <c r="Y13" s="19">
        <f t="shared" ref="Y13:Z13" si="0">Y11*Y12</f>
        <v>0</v>
      </c>
      <c r="Z13" s="19">
        <f t="shared" si="0"/>
        <v>0</v>
      </c>
    </row>
    <row r="14" spans="1:26" ht="14.4" thickBot="1" x14ac:dyDescent="0.3">
      <c r="A14" s="1" t="s">
        <v>39</v>
      </c>
      <c r="C14" s="19">
        <f>IFERROR(C12*C13,"")</f>
        <v>0</v>
      </c>
      <c r="D14" s="19">
        <f t="shared" ref="D14:E14" si="1">IFERROR(D12*D13,"")</f>
        <v>0</v>
      </c>
      <c r="E14" s="20">
        <f t="shared" si="1"/>
        <v>0</v>
      </c>
      <c r="F14" s="84"/>
      <c r="H14" s="1" t="s">
        <v>40</v>
      </c>
      <c r="J14" s="21" t="str">
        <f>IFERROR(J13/J12,"")</f>
        <v/>
      </c>
      <c r="K14" s="19" t="str">
        <f t="shared" ref="K14:L14" si="2">IFERROR(K13/K12,"")</f>
        <v/>
      </c>
      <c r="L14" s="20" t="str">
        <f t="shared" si="2"/>
        <v/>
      </c>
      <c r="M14" s="84"/>
      <c r="O14" s="1" t="s">
        <v>16</v>
      </c>
      <c r="Q14" s="19">
        <f>IFERROR(Q13*Q11,"")</f>
        <v>0</v>
      </c>
      <c r="R14" s="20">
        <f>IFERROR(R13*R11,"")</f>
        <v>0</v>
      </c>
      <c r="S14" s="19">
        <f>IFERROR(S13*S11,"")</f>
        <v>0</v>
      </c>
      <c r="T14" s="84"/>
      <c r="V14" s="1" t="s">
        <v>11</v>
      </c>
      <c r="W14" s="22"/>
      <c r="X14" s="11"/>
      <c r="Y14" s="11"/>
      <c r="Z14" s="11"/>
    </row>
    <row r="15" spans="1:26" ht="14.4" thickBot="1" x14ac:dyDescent="0.3">
      <c r="A15" s="1" t="s">
        <v>46</v>
      </c>
      <c r="C15" s="23">
        <f>C11*C14</f>
        <v>0</v>
      </c>
      <c r="D15" s="23">
        <f t="shared" ref="D15:E15" si="3">D11*D14</f>
        <v>0</v>
      </c>
      <c r="E15" s="24">
        <f t="shared" si="3"/>
        <v>0</v>
      </c>
      <c r="F15" s="84"/>
      <c r="H15" s="1" t="s">
        <v>46</v>
      </c>
      <c r="J15" s="21">
        <f>J11*J13</f>
        <v>0</v>
      </c>
      <c r="K15" s="19">
        <f t="shared" ref="K15:L15" si="4">K11*K13</f>
        <v>0</v>
      </c>
      <c r="L15" s="20">
        <f t="shared" si="4"/>
        <v>0</v>
      </c>
      <c r="M15" s="84"/>
      <c r="O15" s="1" t="s">
        <v>28</v>
      </c>
      <c r="Q15" s="25"/>
      <c r="R15" s="26"/>
      <c r="S15" s="25"/>
      <c r="T15" s="84"/>
      <c r="V15" s="1" t="s">
        <v>92</v>
      </c>
      <c r="W15" s="27"/>
      <c r="X15" s="69"/>
      <c r="Y15" s="69"/>
      <c r="Z15" s="69"/>
    </row>
    <row r="16" spans="1:26" ht="14.4" thickBot="1" x14ac:dyDescent="0.3">
      <c r="A16" s="29" t="s">
        <v>10</v>
      </c>
      <c r="B16" s="29"/>
      <c r="C16" s="14"/>
      <c r="D16" s="14"/>
      <c r="E16" s="15"/>
      <c r="F16" s="84"/>
      <c r="H16" s="29" t="s">
        <v>13</v>
      </c>
      <c r="I16" s="29"/>
      <c r="J16" s="30"/>
      <c r="K16" s="14"/>
      <c r="L16" s="15"/>
      <c r="M16" s="84"/>
      <c r="O16" s="1" t="s">
        <v>17</v>
      </c>
      <c r="Q16" s="12"/>
      <c r="R16" s="13"/>
      <c r="S16" s="12"/>
      <c r="T16" s="84"/>
      <c r="V16" s="31"/>
      <c r="W16" s="27"/>
      <c r="X16" s="69"/>
      <c r="Y16" s="69"/>
      <c r="Z16" s="69"/>
    </row>
    <row r="17" spans="1:26" x14ac:dyDescent="0.25">
      <c r="A17" s="1" t="s">
        <v>11</v>
      </c>
      <c r="C17" s="6"/>
      <c r="D17" s="6"/>
      <c r="E17" s="7"/>
      <c r="F17" s="84"/>
      <c r="H17" s="1" t="s">
        <v>11</v>
      </c>
      <c r="J17" s="8"/>
      <c r="K17" s="6"/>
      <c r="L17" s="7"/>
      <c r="M17" s="84"/>
      <c r="O17" s="1" t="s">
        <v>29</v>
      </c>
      <c r="Q17" s="19">
        <f>Q16-Q12</f>
        <v>0</v>
      </c>
      <c r="R17" s="19">
        <f t="shared" ref="R17:S17" si="5">R16-R12</f>
        <v>0</v>
      </c>
      <c r="S17" s="19">
        <f t="shared" si="5"/>
        <v>0</v>
      </c>
      <c r="T17" s="84"/>
      <c r="V17" s="31"/>
      <c r="W17" s="27"/>
      <c r="X17" s="69"/>
      <c r="Y17" s="69"/>
      <c r="Z17" s="69"/>
    </row>
    <row r="18" spans="1:26" ht="15" x14ac:dyDescent="0.25">
      <c r="A18" s="62" t="s">
        <v>12</v>
      </c>
      <c r="B18" s="62"/>
      <c r="C18" s="63">
        <f>C11*C16*C17</f>
        <v>0</v>
      </c>
      <c r="D18" s="63">
        <f>D11*D16*D17</f>
        <v>0</v>
      </c>
      <c r="E18" s="64">
        <f>E11*E16*E17</f>
        <v>0</v>
      </c>
      <c r="F18" s="84"/>
      <c r="H18" s="62" t="s">
        <v>12</v>
      </c>
      <c r="I18" s="62"/>
      <c r="J18" s="65">
        <f>J11*J12*J16*J17</f>
        <v>0</v>
      </c>
      <c r="K18" s="63">
        <f t="shared" ref="K18:L18" si="6">K11*K12*K16*K17</f>
        <v>0</v>
      </c>
      <c r="L18" s="64">
        <f t="shared" si="6"/>
        <v>0</v>
      </c>
      <c r="M18" s="84"/>
      <c r="O18" s="1" t="s">
        <v>31</v>
      </c>
      <c r="Q18" s="23">
        <f>Q17*Q15</f>
        <v>0</v>
      </c>
      <c r="R18" s="23">
        <f t="shared" ref="R18:S18" si="7">R17*R15</f>
        <v>0</v>
      </c>
      <c r="S18" s="23">
        <f t="shared" si="7"/>
        <v>0</v>
      </c>
      <c r="T18" s="84"/>
      <c r="V18" s="1" t="s">
        <v>22</v>
      </c>
      <c r="W18" s="22"/>
      <c r="X18" s="33">
        <f>SUM(X15:X17)</f>
        <v>0</v>
      </c>
      <c r="Y18" s="33">
        <f>SUM(Y15:Y17)</f>
        <v>0</v>
      </c>
      <c r="Z18" s="33">
        <f>SUM(Z15:Z17)</f>
        <v>0</v>
      </c>
    </row>
    <row r="19" spans="1:26" x14ac:dyDescent="0.25">
      <c r="F19" s="84"/>
      <c r="M19" s="84"/>
      <c r="O19" s="1" t="s">
        <v>18</v>
      </c>
      <c r="Q19" s="19">
        <f>(Q13+Q18)*Q11</f>
        <v>0</v>
      </c>
      <c r="R19" s="19">
        <f t="shared" ref="R19:S19" si="8">(R13+R18)*R11</f>
        <v>0</v>
      </c>
      <c r="S19" s="19">
        <f t="shared" si="8"/>
        <v>0</v>
      </c>
      <c r="T19" s="84"/>
      <c r="V19" s="1" t="s">
        <v>25</v>
      </c>
      <c r="X19" s="28"/>
      <c r="Y19" s="28"/>
      <c r="Z19" s="28"/>
    </row>
    <row r="20" spans="1:26" ht="14.4" thickBot="1" x14ac:dyDescent="0.3">
      <c r="F20" s="84"/>
      <c r="M20" s="84"/>
      <c r="O20" s="1" t="s">
        <v>19</v>
      </c>
      <c r="Q20" s="19">
        <f>Q19-Q14</f>
        <v>0</v>
      </c>
      <c r="R20" s="19">
        <f t="shared" ref="R20:S20" si="9">R19-R14</f>
        <v>0</v>
      </c>
      <c r="S20" s="19">
        <f t="shared" si="9"/>
        <v>0</v>
      </c>
      <c r="T20" s="84"/>
      <c r="V20" s="1" t="s">
        <v>44</v>
      </c>
      <c r="W20" s="34"/>
      <c r="X20" s="28"/>
      <c r="Y20" s="28"/>
      <c r="Z20" s="28"/>
    </row>
    <row r="21" spans="1:26" ht="14.4" thickBot="1" x14ac:dyDescent="0.3">
      <c r="F21" s="84"/>
      <c r="M21" s="84"/>
      <c r="O21" s="1" t="s">
        <v>53</v>
      </c>
      <c r="Q21" s="35"/>
      <c r="R21" s="35"/>
      <c r="S21" s="35"/>
      <c r="T21" s="84"/>
      <c r="V21" s="1" t="s">
        <v>26</v>
      </c>
      <c r="W21" s="34"/>
      <c r="X21" s="19">
        <f>X19*X20</f>
        <v>0</v>
      </c>
      <c r="Y21" s="19">
        <f t="shared" ref="Y21:Z21" si="10">Y19*Y20</f>
        <v>0</v>
      </c>
      <c r="Z21" s="19">
        <f t="shared" si="10"/>
        <v>0</v>
      </c>
    </row>
    <row r="22" spans="1:26" ht="14.4" thickBot="1" x14ac:dyDescent="0.3">
      <c r="F22" s="84"/>
      <c r="M22" s="84"/>
      <c r="O22" s="29" t="s">
        <v>30</v>
      </c>
      <c r="P22" s="29"/>
      <c r="Q22" s="36">
        <f>Q20*Q21</f>
        <v>0</v>
      </c>
      <c r="R22" s="36">
        <f t="shared" ref="R22:S22" si="11">R20*R21</f>
        <v>0</v>
      </c>
      <c r="S22" s="36">
        <f t="shared" si="11"/>
        <v>0</v>
      </c>
      <c r="T22" s="84"/>
      <c r="V22" s="29" t="s">
        <v>27</v>
      </c>
      <c r="W22" s="37"/>
      <c r="X22" s="36">
        <f>X13+X18-X21</f>
        <v>0</v>
      </c>
      <c r="Y22" s="36">
        <f t="shared" ref="Y22:Z22" si="12">Y13+Y18-Y21</f>
        <v>0</v>
      </c>
      <c r="Z22" s="36">
        <f t="shared" si="12"/>
        <v>0</v>
      </c>
    </row>
    <row r="23" spans="1:26" ht="14.4" thickBot="1" x14ac:dyDescent="0.3">
      <c r="F23" s="84"/>
      <c r="M23" s="84"/>
      <c r="O23" s="1" t="s">
        <v>20</v>
      </c>
      <c r="Q23" s="38"/>
      <c r="R23" s="39"/>
      <c r="S23" s="38"/>
      <c r="T23" s="84"/>
      <c r="V23" s="1" t="s">
        <v>2</v>
      </c>
      <c r="W23" s="27"/>
      <c r="X23" s="28"/>
      <c r="Y23" s="28"/>
      <c r="Z23" s="28"/>
    </row>
    <row r="24" spans="1:26" x14ac:dyDescent="0.25">
      <c r="F24" s="84"/>
      <c r="M24" s="84"/>
      <c r="O24" s="1" t="s">
        <v>50</v>
      </c>
      <c r="Q24" s="40">
        <f>1-Q23</f>
        <v>1</v>
      </c>
      <c r="R24" s="41">
        <f t="shared" ref="R24:S24" si="13">1-R23</f>
        <v>1</v>
      </c>
      <c r="S24" s="40">
        <f t="shared" si="13"/>
        <v>1</v>
      </c>
      <c r="T24" s="84"/>
      <c r="V24" s="31"/>
      <c r="W24" s="27"/>
      <c r="X24" s="28"/>
      <c r="Y24" s="28"/>
      <c r="Z24" s="28"/>
    </row>
    <row r="25" spans="1:26" ht="15.6" thickBot="1" x14ac:dyDescent="0.3">
      <c r="F25" s="86"/>
      <c r="M25" s="86"/>
      <c r="O25" s="62" t="s">
        <v>52</v>
      </c>
      <c r="P25" s="62"/>
      <c r="Q25" s="66">
        <f>Q23*Q22</f>
        <v>0</v>
      </c>
      <c r="R25" s="66">
        <f>R23*R22</f>
        <v>0</v>
      </c>
      <c r="S25" s="66">
        <f>S23*S22</f>
        <v>0</v>
      </c>
      <c r="T25" s="86"/>
      <c r="U25" s="42"/>
      <c r="V25" s="31"/>
      <c r="W25" s="27"/>
      <c r="X25" s="28"/>
      <c r="Y25" s="28"/>
      <c r="Z25" s="28"/>
    </row>
    <row r="26" spans="1:26" x14ac:dyDescent="0.25">
      <c r="F26" s="84"/>
      <c r="M26" s="84"/>
      <c r="O26" s="29" t="s">
        <v>51</v>
      </c>
      <c r="P26" s="29"/>
      <c r="Q26" s="32">
        <f>Q22*Q24</f>
        <v>0</v>
      </c>
      <c r="R26" s="32">
        <f>R22*R24</f>
        <v>0</v>
      </c>
      <c r="S26" s="32">
        <f>S22*S24</f>
        <v>0</v>
      </c>
      <c r="T26" s="84"/>
      <c r="V26" s="29" t="s">
        <v>21</v>
      </c>
      <c r="W26" s="44"/>
      <c r="X26" s="45">
        <f>SUM(X23:X25)</f>
        <v>0</v>
      </c>
      <c r="Y26" s="45">
        <f>SUM(Y21:Y25)</f>
        <v>0</v>
      </c>
      <c r="Z26" s="45">
        <f>SUM(Z21:Z25)</f>
        <v>0</v>
      </c>
    </row>
    <row r="27" spans="1:26" ht="14.4" thickBot="1" x14ac:dyDescent="0.3">
      <c r="F27" s="84"/>
      <c r="M27" s="84"/>
      <c r="T27" s="84"/>
      <c r="V27" s="29" t="s">
        <v>45</v>
      </c>
      <c r="W27" s="29"/>
      <c r="X27" s="45">
        <f>X22-X26</f>
        <v>0</v>
      </c>
      <c r="Y27" s="45">
        <f>Y19-Y26</f>
        <v>0</v>
      </c>
      <c r="Z27" s="45">
        <f>Z19-Z26</f>
        <v>0</v>
      </c>
    </row>
    <row r="28" spans="1:26" ht="14.4" thickBot="1" x14ac:dyDescent="0.3">
      <c r="F28" s="84"/>
      <c r="M28" s="84"/>
      <c r="T28" s="84"/>
      <c r="V28" s="1" t="s">
        <v>32</v>
      </c>
      <c r="X28" s="38"/>
      <c r="Y28" s="46"/>
      <c r="Z28" s="46"/>
    </row>
    <row r="29" spans="1:26" x14ac:dyDescent="0.25">
      <c r="F29" s="84"/>
      <c r="M29" s="84"/>
      <c r="T29" s="84"/>
      <c r="V29" s="1" t="s">
        <v>33</v>
      </c>
      <c r="X29" s="47">
        <f>1-X28</f>
        <v>1</v>
      </c>
      <c r="Y29" s="47">
        <f t="shared" ref="Y29:Z29" si="14">1-Y28</f>
        <v>1</v>
      </c>
      <c r="Z29" s="47">
        <f t="shared" si="14"/>
        <v>1</v>
      </c>
    </row>
    <row r="30" spans="1:26" ht="15" x14ac:dyDescent="0.25">
      <c r="F30" s="84"/>
      <c r="M30" s="84"/>
      <c r="T30" s="84"/>
      <c r="V30" s="62" t="s">
        <v>34</v>
      </c>
      <c r="W30" s="62"/>
      <c r="X30" s="67">
        <f>X28*X27</f>
        <v>0</v>
      </c>
      <c r="Y30" s="67">
        <f t="shared" ref="Y30:Z30" si="15">Y28*Y27</f>
        <v>0</v>
      </c>
      <c r="Z30" s="67">
        <f t="shared" si="15"/>
        <v>0</v>
      </c>
    </row>
    <row r="31" spans="1:26" x14ac:dyDescent="0.25">
      <c r="F31" s="84"/>
      <c r="M31" s="84"/>
      <c r="T31" s="84"/>
      <c r="V31" s="29" t="s">
        <v>35</v>
      </c>
      <c r="W31" s="29"/>
      <c r="X31" s="48">
        <f>X27*X29</f>
        <v>0</v>
      </c>
      <c r="Y31" s="48">
        <f t="shared" ref="Y31:Z31" si="16">Y27*Y29</f>
        <v>0</v>
      </c>
      <c r="Z31" s="48">
        <f t="shared" si="16"/>
        <v>0</v>
      </c>
    </row>
    <row r="32" spans="1:26" x14ac:dyDescent="0.25">
      <c r="A32" s="29" t="s">
        <v>98</v>
      </c>
      <c r="B32" s="29"/>
      <c r="C32" s="29"/>
      <c r="D32" s="29"/>
      <c r="E32" s="29"/>
      <c r="F32" s="84"/>
      <c r="G32" s="29"/>
      <c r="H32" s="29"/>
      <c r="I32" s="29"/>
      <c r="J32" s="29"/>
      <c r="K32" s="29"/>
      <c r="L32" s="29"/>
      <c r="M32" s="84"/>
      <c r="N32" s="29"/>
      <c r="O32" s="29"/>
      <c r="P32" s="29"/>
      <c r="Q32" s="29"/>
      <c r="R32" s="29"/>
      <c r="S32" s="29"/>
      <c r="T32" s="84"/>
    </row>
    <row r="33" spans="1:20" x14ac:dyDescent="0.25">
      <c r="A33" s="90" t="s">
        <v>78</v>
      </c>
      <c r="B33" s="74"/>
      <c r="C33" s="94" t="s">
        <v>63</v>
      </c>
      <c r="D33" s="94"/>
      <c r="E33" s="94"/>
      <c r="F33" s="89"/>
      <c r="G33" s="75"/>
      <c r="H33" s="74"/>
      <c r="I33" s="74"/>
      <c r="J33" s="94" t="s">
        <v>64</v>
      </c>
      <c r="K33" s="94"/>
      <c r="L33" s="94"/>
      <c r="M33" s="89"/>
      <c r="N33" s="75"/>
      <c r="O33" s="74"/>
      <c r="P33" s="74"/>
      <c r="Q33" s="94" t="s">
        <v>65</v>
      </c>
      <c r="R33" s="94"/>
      <c r="S33" s="94"/>
      <c r="T33" s="84"/>
    </row>
    <row r="34" spans="1:20" x14ac:dyDescent="0.25">
      <c r="F34" s="84"/>
      <c r="M34" s="84"/>
      <c r="T34" s="84"/>
    </row>
    <row r="35" spans="1:20" x14ac:dyDescent="0.25">
      <c r="C35" s="4" t="str">
        <f>C9</f>
        <v>Livestock 1</v>
      </c>
      <c r="D35" s="4" t="str">
        <f>D9</f>
        <v>Livestock 2</v>
      </c>
      <c r="E35" s="5" t="str">
        <f>E9</f>
        <v>Livestock 3</v>
      </c>
      <c r="F35" s="84"/>
      <c r="J35" s="4" t="str">
        <f>J9</f>
        <v>Livestock 1</v>
      </c>
      <c r="K35" s="4" t="str">
        <f>K9</f>
        <v>Livestock 2</v>
      </c>
      <c r="L35" s="5" t="str">
        <f>L9</f>
        <v>Livestock 3</v>
      </c>
      <c r="M35" s="84"/>
      <c r="Q35" s="4" t="str">
        <f>Q9</f>
        <v>Livestock 1</v>
      </c>
      <c r="R35" s="4" t="str">
        <f>R9</f>
        <v>Livestock 2</v>
      </c>
      <c r="S35" s="5" t="str">
        <f>S9</f>
        <v>Livestock 3</v>
      </c>
      <c r="T35" s="84"/>
    </row>
    <row r="36" spans="1:20" x14ac:dyDescent="0.25">
      <c r="A36" s="1" t="s">
        <v>92</v>
      </c>
      <c r="B36" s="27" t="s">
        <v>42</v>
      </c>
      <c r="C36" s="69"/>
      <c r="D36" s="69"/>
      <c r="E36" s="69"/>
      <c r="F36" s="84"/>
      <c r="H36" s="1" t="s">
        <v>92</v>
      </c>
      <c r="I36" s="27" t="s">
        <v>42</v>
      </c>
      <c r="J36" s="69"/>
      <c r="K36" s="69"/>
      <c r="L36" s="69"/>
      <c r="M36" s="84"/>
      <c r="O36" s="1" t="s">
        <v>2</v>
      </c>
      <c r="P36" s="27"/>
      <c r="Q36" s="49"/>
      <c r="R36" s="49"/>
      <c r="S36" s="49"/>
      <c r="T36" s="84"/>
    </row>
    <row r="37" spans="1:20" x14ac:dyDescent="0.25">
      <c r="A37" s="31"/>
      <c r="B37" s="27" t="s">
        <v>43</v>
      </c>
      <c r="C37" s="69"/>
      <c r="D37" s="69"/>
      <c r="E37" s="69"/>
      <c r="F37" s="84"/>
      <c r="H37" s="31"/>
      <c r="I37" s="27" t="s">
        <v>43</v>
      </c>
      <c r="J37" s="69"/>
      <c r="K37" s="69"/>
      <c r="L37" s="69"/>
      <c r="M37" s="84"/>
      <c r="O37" s="31"/>
      <c r="P37" s="27"/>
      <c r="Q37" s="28"/>
      <c r="R37" s="28"/>
      <c r="S37" s="28"/>
      <c r="T37" s="84"/>
    </row>
    <row r="38" spans="1:20" x14ac:dyDescent="0.25">
      <c r="A38" s="1" t="s">
        <v>22</v>
      </c>
      <c r="C38" s="33">
        <f>SUM(C36:C37)</f>
        <v>0</v>
      </c>
      <c r="D38" s="33">
        <f t="shared" ref="D38:E38" si="17">SUM(D36:D37)</f>
        <v>0</v>
      </c>
      <c r="E38" s="33">
        <f t="shared" si="17"/>
        <v>0</v>
      </c>
      <c r="F38" s="84"/>
      <c r="G38" s="29"/>
      <c r="H38" s="1" t="s">
        <v>22</v>
      </c>
      <c r="J38" s="52">
        <f>SUM(J36:J37)</f>
        <v>0</v>
      </c>
      <c r="K38" s="33">
        <f t="shared" ref="K38" si="18">SUM(K36:K37)</f>
        <v>0</v>
      </c>
      <c r="L38" s="53">
        <f t="shared" ref="L38" si="19">SUM(L36:L37)</f>
        <v>0</v>
      </c>
      <c r="M38" s="84"/>
      <c r="O38" s="31"/>
      <c r="P38" s="27"/>
      <c r="Q38" s="28"/>
      <c r="R38" s="28"/>
      <c r="S38" s="28"/>
      <c r="T38" s="84"/>
    </row>
    <row r="39" spans="1:20" x14ac:dyDescent="0.25">
      <c r="A39" s="1" t="s">
        <v>25</v>
      </c>
      <c r="C39" s="28"/>
      <c r="D39" s="28"/>
      <c r="E39" s="28"/>
      <c r="F39" s="84"/>
      <c r="H39" s="1" t="s">
        <v>25</v>
      </c>
      <c r="J39" s="50"/>
      <c r="K39" s="28"/>
      <c r="L39" s="51"/>
      <c r="M39" s="84"/>
      <c r="O39" s="29" t="s">
        <v>21</v>
      </c>
      <c r="P39" s="44"/>
      <c r="Q39" s="45">
        <f>SUM(Q36:Q38)</f>
        <v>0</v>
      </c>
      <c r="R39" s="45">
        <f t="shared" ref="R39:S39" si="20">SUM(R36:R38)</f>
        <v>0</v>
      </c>
      <c r="S39" s="45">
        <f t="shared" si="20"/>
        <v>0</v>
      </c>
      <c r="T39" s="84"/>
    </row>
    <row r="40" spans="1:20" x14ac:dyDescent="0.25">
      <c r="A40" s="1" t="s">
        <v>44</v>
      </c>
      <c r="B40" s="31"/>
      <c r="C40" s="28"/>
      <c r="D40" s="28"/>
      <c r="E40" s="28"/>
      <c r="F40" s="84"/>
      <c r="H40" s="1" t="s">
        <v>44</v>
      </c>
      <c r="I40" s="31"/>
      <c r="J40" s="50"/>
      <c r="K40" s="28"/>
      <c r="L40" s="51"/>
      <c r="M40" s="84"/>
      <c r="O40" s="29" t="s">
        <v>49</v>
      </c>
      <c r="P40" s="29"/>
      <c r="Q40" s="45">
        <f>Q22-Q39</f>
        <v>0</v>
      </c>
      <c r="R40" s="45">
        <f t="shared" ref="R40:S40" si="21">R22-R39</f>
        <v>0</v>
      </c>
      <c r="S40" s="45">
        <f t="shared" si="21"/>
        <v>0</v>
      </c>
      <c r="T40" s="84"/>
    </row>
    <row r="41" spans="1:20" x14ac:dyDescent="0.25">
      <c r="A41" s="1" t="s">
        <v>26</v>
      </c>
      <c r="B41" s="31"/>
      <c r="C41" s="19">
        <f>C39*C40</f>
        <v>0</v>
      </c>
      <c r="D41" s="19">
        <f t="shared" ref="D41:E41" si="22">D39*D40</f>
        <v>0</v>
      </c>
      <c r="E41" s="19">
        <f t="shared" si="22"/>
        <v>0</v>
      </c>
      <c r="F41" s="84"/>
      <c r="H41" s="1" t="s">
        <v>26</v>
      </c>
      <c r="I41" s="31"/>
      <c r="J41" s="21">
        <f>J39*J40</f>
        <v>0</v>
      </c>
      <c r="K41" s="19">
        <f t="shared" ref="K41" si="23">K39*K40</f>
        <v>0</v>
      </c>
      <c r="L41" s="20">
        <f t="shared" ref="L41" si="24">L39*L40</f>
        <v>0</v>
      </c>
      <c r="M41" s="84"/>
      <c r="O41" s="29" t="s">
        <v>55</v>
      </c>
      <c r="P41" s="29"/>
      <c r="Q41" s="54">
        <f>Q40-Q25</f>
        <v>0</v>
      </c>
      <c r="R41" s="54">
        <f t="shared" ref="R41:S41" si="25">R40-R25</f>
        <v>0</v>
      </c>
      <c r="S41" s="54">
        <f t="shared" si="25"/>
        <v>0</v>
      </c>
      <c r="T41" s="84"/>
    </row>
    <row r="42" spans="1:20" x14ac:dyDescent="0.25">
      <c r="A42" s="29" t="s">
        <v>27</v>
      </c>
      <c r="B42" s="55"/>
      <c r="C42" s="36">
        <f>C41-C38-C15</f>
        <v>0</v>
      </c>
      <c r="D42" s="36">
        <f>D41-D38-D15</f>
        <v>0</v>
      </c>
      <c r="E42" s="36">
        <f>E41-E38-E15</f>
        <v>0</v>
      </c>
      <c r="F42" s="84"/>
      <c r="H42" s="29" t="s">
        <v>27</v>
      </c>
      <c r="I42" s="55"/>
      <c r="J42" s="56">
        <f>J41-J38-J15</f>
        <v>0</v>
      </c>
      <c r="K42" s="36">
        <f>K41-K38-K15</f>
        <v>0</v>
      </c>
      <c r="L42" s="57">
        <f>L41-L38-L15</f>
        <v>0</v>
      </c>
      <c r="M42" s="84"/>
      <c r="T42" s="84"/>
    </row>
    <row r="43" spans="1:20" x14ac:dyDescent="0.25">
      <c r="A43" s="1" t="s">
        <v>2</v>
      </c>
      <c r="B43" s="27"/>
      <c r="C43" s="28"/>
      <c r="D43" s="28"/>
      <c r="E43" s="28"/>
      <c r="F43" s="84"/>
      <c r="H43" s="1" t="s">
        <v>2</v>
      </c>
      <c r="I43" s="27"/>
      <c r="J43" s="50"/>
      <c r="K43" s="28"/>
      <c r="L43" s="51"/>
      <c r="M43" s="84"/>
      <c r="T43" s="84"/>
    </row>
    <row r="44" spans="1:20" x14ac:dyDescent="0.25">
      <c r="A44" s="31"/>
      <c r="B44" s="27"/>
      <c r="C44" s="28"/>
      <c r="D44" s="28"/>
      <c r="E44" s="28"/>
      <c r="F44" s="84"/>
      <c r="H44" s="31"/>
      <c r="I44" s="27"/>
      <c r="J44" s="50"/>
      <c r="K44" s="28"/>
      <c r="L44" s="51"/>
      <c r="M44" s="84"/>
      <c r="T44" s="84"/>
    </row>
    <row r="45" spans="1:20" x14ac:dyDescent="0.25">
      <c r="A45" s="31"/>
      <c r="B45" s="27"/>
      <c r="C45" s="28"/>
      <c r="D45" s="28"/>
      <c r="E45" s="28"/>
      <c r="F45" s="84"/>
      <c r="H45" s="31"/>
      <c r="I45" s="27"/>
      <c r="J45" s="50"/>
      <c r="K45" s="28"/>
      <c r="L45" s="51"/>
      <c r="M45" s="84"/>
      <c r="T45" s="84"/>
    </row>
    <row r="46" spans="1:20" x14ac:dyDescent="0.25">
      <c r="A46" s="29" t="s">
        <v>21</v>
      </c>
      <c r="B46" s="29"/>
      <c r="C46" s="45">
        <f>SUM(C43:C45)</f>
        <v>0</v>
      </c>
      <c r="D46" s="45">
        <f t="shared" ref="D46:E46" si="26">SUM(D43:D45)</f>
        <v>0</v>
      </c>
      <c r="E46" s="45">
        <f t="shared" si="26"/>
        <v>0</v>
      </c>
      <c r="F46" s="84"/>
      <c r="H46" s="29" t="s">
        <v>21</v>
      </c>
      <c r="I46" s="29"/>
      <c r="J46" s="58">
        <f>SUM(J43:J45)</f>
        <v>0</v>
      </c>
      <c r="K46" s="45">
        <f t="shared" ref="K46" si="27">SUM(K43:K45)</f>
        <v>0</v>
      </c>
      <c r="L46" s="59">
        <f t="shared" ref="L46" si="28">SUM(L43:L45)</f>
        <v>0</v>
      </c>
      <c r="M46" s="84"/>
      <c r="T46" s="84"/>
    </row>
    <row r="47" spans="1:20" x14ac:dyDescent="0.25">
      <c r="A47" s="29" t="s">
        <v>45</v>
      </c>
      <c r="B47" s="29"/>
      <c r="C47" s="45">
        <f>C42-C46</f>
        <v>0</v>
      </c>
      <c r="D47" s="45">
        <f t="shared" ref="D47:E47" si="29">D42-D46</f>
        <v>0</v>
      </c>
      <c r="E47" s="45">
        <f t="shared" si="29"/>
        <v>0</v>
      </c>
      <c r="F47" s="84"/>
      <c r="H47" s="29" t="s">
        <v>45</v>
      </c>
      <c r="I47" s="29"/>
      <c r="J47" s="58">
        <f>J42-J46</f>
        <v>0</v>
      </c>
      <c r="K47" s="45">
        <f>K42-K46</f>
        <v>0</v>
      </c>
      <c r="L47" s="59">
        <f t="shared" ref="L47" si="30">L42-L46</f>
        <v>0</v>
      </c>
      <c r="M47" s="84"/>
      <c r="T47" s="84"/>
    </row>
    <row r="48" spans="1:20" x14ac:dyDescent="0.25">
      <c r="A48" s="29" t="s">
        <v>55</v>
      </c>
      <c r="B48" s="29"/>
      <c r="C48" s="54">
        <f>C47-C18</f>
        <v>0</v>
      </c>
      <c r="D48" s="54">
        <f>D47-D18</f>
        <v>0</v>
      </c>
      <c r="E48" s="54">
        <f>E47-E18</f>
        <v>0</v>
      </c>
      <c r="F48" s="84"/>
      <c r="H48" s="29" t="s">
        <v>55</v>
      </c>
      <c r="I48" s="29"/>
      <c r="J48" s="60">
        <f>J47-J18</f>
        <v>0</v>
      </c>
      <c r="K48" s="54">
        <f>K47-K18</f>
        <v>0</v>
      </c>
      <c r="L48" s="61">
        <f>L47-L18</f>
        <v>0</v>
      </c>
      <c r="M48" s="84"/>
      <c r="T48" s="84"/>
    </row>
    <row r="49" spans="1:26" x14ac:dyDescent="0.25">
      <c r="F49" s="84"/>
      <c r="M49" s="84"/>
      <c r="T49" s="84"/>
    </row>
    <row r="50" spans="1:26" x14ac:dyDescent="0.25">
      <c r="A50" s="74" t="s">
        <v>47</v>
      </c>
      <c r="B50" s="74"/>
      <c r="C50" s="74"/>
      <c r="D50" s="74"/>
      <c r="E50" s="74"/>
      <c r="F50" s="83"/>
      <c r="G50" s="74"/>
      <c r="H50" s="74"/>
      <c r="I50" s="74"/>
      <c r="J50" s="74"/>
      <c r="K50" s="74"/>
      <c r="L50" s="74"/>
      <c r="M50" s="83"/>
      <c r="N50" s="74"/>
      <c r="O50" s="75"/>
      <c r="P50" s="75"/>
      <c r="Q50" s="75"/>
      <c r="R50" s="75"/>
      <c r="S50" s="75"/>
      <c r="T50" s="83"/>
      <c r="U50" s="75"/>
      <c r="V50" s="75"/>
      <c r="W50" s="75"/>
      <c r="X50" s="75"/>
      <c r="Y50" s="75"/>
      <c r="Z50" s="75"/>
    </row>
    <row r="51" spans="1:26" x14ac:dyDescent="0.25">
      <c r="A51" s="76"/>
      <c r="B51" s="76"/>
      <c r="C51" s="93" t="s">
        <v>63</v>
      </c>
      <c r="D51" s="93"/>
      <c r="E51" s="93"/>
      <c r="F51" s="87"/>
      <c r="G51" s="76"/>
      <c r="H51" s="76"/>
      <c r="I51" s="76"/>
      <c r="J51" s="93" t="s">
        <v>64</v>
      </c>
      <c r="K51" s="93"/>
      <c r="L51" s="93"/>
      <c r="M51" s="87"/>
      <c r="N51" s="76"/>
      <c r="O51" s="76"/>
      <c r="P51" s="76"/>
      <c r="Q51" s="93" t="s">
        <v>65</v>
      </c>
      <c r="R51" s="93"/>
      <c r="S51" s="93"/>
      <c r="T51" s="87"/>
      <c r="U51" s="76"/>
      <c r="V51" s="76"/>
      <c r="W51" s="76"/>
      <c r="X51" s="93" t="s">
        <v>90</v>
      </c>
      <c r="Y51" s="93"/>
      <c r="Z51" s="93"/>
    </row>
    <row r="52" spans="1:26" x14ac:dyDescent="0.25">
      <c r="A52" s="3" t="s">
        <v>27</v>
      </c>
      <c r="B52" s="3"/>
      <c r="C52" s="77">
        <f>C42</f>
        <v>0</v>
      </c>
      <c r="D52" s="77">
        <f>D42</f>
        <v>0</v>
      </c>
      <c r="E52" s="77">
        <f>E42</f>
        <v>0</v>
      </c>
      <c r="F52" s="85"/>
      <c r="G52" s="3"/>
      <c r="H52" s="3" t="s">
        <v>27</v>
      </c>
      <c r="I52" s="3"/>
      <c r="J52" s="77">
        <f>J42</f>
        <v>0</v>
      </c>
      <c r="K52" s="77">
        <f>K42</f>
        <v>0</v>
      </c>
      <c r="L52" s="77">
        <f>L42</f>
        <v>0</v>
      </c>
      <c r="M52" s="85"/>
      <c r="N52" s="3"/>
      <c r="O52" s="3" t="s">
        <v>62</v>
      </c>
      <c r="P52" s="3"/>
      <c r="Q52" s="77">
        <f>Q22</f>
        <v>0</v>
      </c>
      <c r="R52" s="77">
        <f>R22</f>
        <v>0</v>
      </c>
      <c r="S52" s="77">
        <f>S22</f>
        <v>0</v>
      </c>
      <c r="T52" s="85"/>
      <c r="U52" s="3"/>
      <c r="V52" s="3" t="s">
        <v>27</v>
      </c>
      <c r="W52" s="3"/>
      <c r="X52" s="77">
        <f>X22</f>
        <v>0</v>
      </c>
      <c r="Y52" s="77">
        <f>Y22</f>
        <v>0</v>
      </c>
      <c r="Z52" s="77">
        <f>Z22</f>
        <v>0</v>
      </c>
    </row>
    <row r="53" spans="1:26" x14ac:dyDescent="0.25">
      <c r="A53" s="3" t="s">
        <v>3</v>
      </c>
      <c r="B53" s="3"/>
      <c r="C53" s="78">
        <f>C47</f>
        <v>0</v>
      </c>
      <c r="D53" s="78">
        <f>D47</f>
        <v>0</v>
      </c>
      <c r="E53" s="78">
        <f>E47</f>
        <v>0</v>
      </c>
      <c r="F53" s="85"/>
      <c r="G53" s="3"/>
      <c r="H53" s="3" t="s">
        <v>3</v>
      </c>
      <c r="I53" s="3"/>
      <c r="J53" s="78">
        <f>J47</f>
        <v>0</v>
      </c>
      <c r="K53" s="78">
        <f>K47</f>
        <v>0</v>
      </c>
      <c r="L53" s="78">
        <f>L47</f>
        <v>0</v>
      </c>
      <c r="M53" s="85"/>
      <c r="N53" s="3"/>
      <c r="O53" s="3" t="s">
        <v>3</v>
      </c>
      <c r="P53" s="3"/>
      <c r="Q53" s="78">
        <f>Q40</f>
        <v>0</v>
      </c>
      <c r="R53" s="78">
        <f t="shared" ref="R53:S53" si="31">R40</f>
        <v>0</v>
      </c>
      <c r="S53" s="78">
        <f t="shared" si="31"/>
        <v>0</v>
      </c>
      <c r="T53" s="85"/>
      <c r="U53" s="3"/>
      <c r="V53" s="3" t="s">
        <v>3</v>
      </c>
      <c r="W53" s="3"/>
      <c r="X53" s="78">
        <f>X27</f>
        <v>0</v>
      </c>
      <c r="Y53" s="78">
        <f>Y27</f>
        <v>0</v>
      </c>
      <c r="Z53" s="78">
        <f>Z27</f>
        <v>0</v>
      </c>
    </row>
    <row r="54" spans="1:26" x14ac:dyDescent="0.25">
      <c r="A54" s="81" t="s">
        <v>48</v>
      </c>
      <c r="B54" s="81"/>
      <c r="C54" s="79">
        <f>C18</f>
        <v>0</v>
      </c>
      <c r="D54" s="79">
        <f>D18</f>
        <v>0</v>
      </c>
      <c r="E54" s="79">
        <f>E18</f>
        <v>0</v>
      </c>
      <c r="F54" s="88"/>
      <c r="G54" s="81"/>
      <c r="H54" s="81" t="s">
        <v>48</v>
      </c>
      <c r="I54" s="81"/>
      <c r="J54" s="79">
        <f>J18</f>
        <v>0</v>
      </c>
      <c r="K54" s="79">
        <f>K18</f>
        <v>0</v>
      </c>
      <c r="L54" s="79">
        <f>L18</f>
        <v>0</v>
      </c>
      <c r="M54" s="88"/>
      <c r="N54" s="81"/>
      <c r="O54" s="81" t="s">
        <v>48</v>
      </c>
      <c r="P54" s="81"/>
      <c r="Q54" s="79">
        <f>Q25</f>
        <v>0</v>
      </c>
      <c r="R54" s="79">
        <f t="shared" ref="R54:S54" si="32">R25</f>
        <v>0</v>
      </c>
      <c r="S54" s="79">
        <f t="shared" si="32"/>
        <v>0</v>
      </c>
      <c r="T54" s="88"/>
      <c r="U54" s="81"/>
      <c r="V54" s="81" t="s">
        <v>48</v>
      </c>
      <c r="W54" s="81"/>
      <c r="X54" s="79">
        <f t="shared" ref="X54:Z55" si="33">X30</f>
        <v>0</v>
      </c>
      <c r="Y54" s="79">
        <f t="shared" si="33"/>
        <v>0</v>
      </c>
      <c r="Z54" s="79">
        <f t="shared" si="33"/>
        <v>0</v>
      </c>
    </row>
    <row r="55" spans="1:26" x14ac:dyDescent="0.25">
      <c r="A55" s="3" t="s">
        <v>41</v>
      </c>
      <c r="B55" s="3"/>
      <c r="C55" s="80">
        <f>C48</f>
        <v>0</v>
      </c>
      <c r="D55" s="80">
        <f>D48</f>
        <v>0</v>
      </c>
      <c r="E55" s="80">
        <f>E48</f>
        <v>0</v>
      </c>
      <c r="F55" s="85"/>
      <c r="G55" s="3"/>
      <c r="H55" s="3" t="s">
        <v>41</v>
      </c>
      <c r="I55" s="3"/>
      <c r="J55" s="80">
        <f>J48</f>
        <v>0</v>
      </c>
      <c r="K55" s="80">
        <f>K48</f>
        <v>0</v>
      </c>
      <c r="L55" s="80">
        <f>L48</f>
        <v>0</v>
      </c>
      <c r="M55" s="85"/>
      <c r="N55" s="3"/>
      <c r="O55" s="3" t="s">
        <v>41</v>
      </c>
      <c r="P55" s="3"/>
      <c r="Q55" s="80">
        <f>Q53-Q54</f>
        <v>0</v>
      </c>
      <c r="R55" s="80">
        <f t="shared" ref="R55:S55" si="34">R53-R54</f>
        <v>0</v>
      </c>
      <c r="S55" s="80">
        <f t="shared" si="34"/>
        <v>0</v>
      </c>
      <c r="T55" s="85"/>
      <c r="U55" s="3"/>
      <c r="V55" s="3" t="s">
        <v>41</v>
      </c>
      <c r="W55" s="3"/>
      <c r="X55" s="80">
        <f t="shared" si="33"/>
        <v>0</v>
      </c>
      <c r="Y55" s="80">
        <f t="shared" si="33"/>
        <v>0</v>
      </c>
      <c r="Z55" s="80">
        <f t="shared" si="33"/>
        <v>0</v>
      </c>
    </row>
  </sheetData>
  <protectedRanges>
    <protectedRange sqref="P36:S38" name="Range7"/>
    <protectedRange sqref="I36:L37 J39:L40 I43:L45" name="Range6"/>
    <protectedRange sqref="B43:E45 B36:E37 C39:E40" name="Range5"/>
    <protectedRange sqref="W15:Z17 X9:Z12 X14:Z14 X19:Z20 W23:Z25 X28:Z28" name="Range4"/>
    <protectedRange sqref="Q9:S13 Q15:S16 Q21:S21 Q23:S23" name="Range3"/>
    <protectedRange sqref="J9:L13 J16:L17" name="Range2"/>
    <protectedRange sqref="C9:E13 C16:E17" name="Range1"/>
  </protectedRanges>
  <mergeCells count="12">
    <mergeCell ref="A1:Z2"/>
    <mergeCell ref="C51:E51"/>
    <mergeCell ref="J51:L51"/>
    <mergeCell ref="Q51:S51"/>
    <mergeCell ref="X51:Z51"/>
    <mergeCell ref="C33:E33"/>
    <mergeCell ref="J33:L33"/>
    <mergeCell ref="Q33:S33"/>
    <mergeCell ref="C7:E7"/>
    <mergeCell ref="J7:L7"/>
    <mergeCell ref="Q7:S7"/>
    <mergeCell ref="X7:Z7"/>
  </mergeCells>
  <phoneticPr fontId="2" type="noConversion"/>
  <pageMargins left="0.70866141732283472" right="0.70866141732283472" top="0.74803149606299213" bottom="0.74803149606299213" header="0.31496062992125984" footer="0.31496062992125984"/>
  <pageSetup paperSize="9" scale="4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Instructions &amp; Tips</vt:lpstr>
      <vt:lpstr>Agistment Calculators</vt:lpstr>
      <vt:lpstr>'Agistment Calculators'!Druckbereich</vt:lpstr>
      <vt:lpstr>'Instructions &amp; Tips'!Druckbereich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Emily-T580</dc:creator>
  <cp:lastModifiedBy>HP</cp:lastModifiedBy>
  <cp:lastPrinted>2021-05-27T06:42:51Z</cp:lastPrinted>
  <dcterms:created xsi:type="dcterms:W3CDTF">2021-05-07T07:04:23Z</dcterms:created>
  <dcterms:modified xsi:type="dcterms:W3CDTF">2023-05-24T16:34:04Z</dcterms:modified>
</cp:coreProperties>
</file>